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8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49A05197-F288-464C-AFE1-002AAA895C6D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SU02A" sheetId="8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8" i="8" l="1"/>
  <c r="I11" i="8"/>
  <c r="I10" i="8"/>
  <c r="I9" i="8"/>
  <c r="I100" i="8"/>
  <c r="I99" i="8"/>
  <c r="I98" i="8"/>
  <c r="I97" i="8"/>
  <c r="I96" i="8"/>
  <c r="I95" i="8"/>
  <c r="I94" i="8"/>
  <c r="I93" i="8"/>
  <c r="I92" i="8"/>
  <c r="I91" i="8"/>
  <c r="I90" i="8"/>
  <c r="I89" i="8"/>
  <c r="I88" i="8"/>
  <c r="I87" i="8"/>
  <c r="I86" i="8"/>
  <c r="I85" i="8"/>
  <c r="I84" i="8"/>
  <c r="I83" i="8"/>
  <c r="I79" i="8"/>
  <c r="I82" i="8"/>
  <c r="I81" i="8"/>
  <c r="I80" i="8"/>
  <c r="I78" i="8"/>
  <c r="I77" i="8"/>
  <c r="I76" i="8"/>
  <c r="I75" i="8"/>
  <c r="I74" i="8"/>
  <c r="I73" i="8"/>
  <c r="I72" i="8"/>
  <c r="I71" i="8"/>
  <c r="I70" i="8"/>
  <c r="I69" i="8"/>
  <c r="I68" i="8"/>
  <c r="I67" i="8"/>
  <c r="I66" i="8"/>
  <c r="I65" i="8"/>
  <c r="I64" i="8"/>
  <c r="I63" i="8"/>
  <c r="I62" i="8"/>
  <c r="I61" i="8"/>
  <c r="I60" i="8"/>
  <c r="I59" i="8"/>
  <c r="I58" i="8"/>
  <c r="I57" i="8"/>
  <c r="I56" i="8"/>
  <c r="I55" i="8"/>
  <c r="I54" i="8"/>
  <c r="I53" i="8"/>
  <c r="I52" i="8"/>
  <c r="I51" i="8"/>
  <c r="I50" i="8"/>
  <c r="I49" i="8"/>
  <c r="I48" i="8"/>
  <c r="I47" i="8"/>
  <c r="I46" i="8"/>
  <c r="I45" i="8"/>
  <c r="I44" i="8"/>
  <c r="I43" i="8"/>
  <c r="I42" i="8"/>
  <c r="J101" i="8"/>
  <c r="I41" i="8"/>
  <c r="I40" i="8"/>
  <c r="I39" i="8"/>
  <c r="I38" i="8"/>
  <c r="I37" i="8"/>
  <c r="I36" i="8"/>
  <c r="I35" i="8"/>
  <c r="I34" i="8"/>
  <c r="I33" i="8"/>
  <c r="I32" i="8"/>
  <c r="I31" i="8"/>
  <c r="I30" i="8"/>
  <c r="I29" i="8"/>
  <c r="I28" i="8"/>
  <c r="I27" i="8"/>
  <c r="I26" i="8"/>
  <c r="I25" i="8"/>
  <c r="I24" i="8"/>
  <c r="I23" i="8"/>
  <c r="I22" i="8"/>
  <c r="I21" i="8"/>
  <c r="I20" i="8"/>
  <c r="I19" i="8"/>
  <c r="I12" i="8" l="1"/>
  <c r="I16" i="8"/>
  <c r="I17" i="8"/>
  <c r="I15" i="8"/>
  <c r="I14" i="8"/>
  <c r="F101" i="8"/>
  <c r="I13" i="8"/>
  <c r="K38" i="8" l="1"/>
  <c r="L38" i="8" s="1"/>
  <c r="K9" i="8"/>
  <c r="K25" i="8"/>
  <c r="L25" i="8" s="1"/>
  <c r="K24" i="8"/>
  <c r="L24" i="8" s="1"/>
  <c r="K12" i="8"/>
  <c r="L12" i="8" s="1"/>
  <c r="K27" i="8"/>
  <c r="L27" i="8" s="1"/>
  <c r="K20" i="8"/>
  <c r="L20" i="8" s="1"/>
  <c r="K17" i="8"/>
  <c r="L17" i="8" s="1"/>
  <c r="K16" i="8"/>
  <c r="L16" i="8" s="1"/>
  <c r="K21" i="8"/>
  <c r="L21" i="8" s="1"/>
  <c r="K23" i="8"/>
  <c r="L23" i="8" s="1"/>
  <c r="K60" i="8"/>
  <c r="L60" i="8" s="1"/>
  <c r="K88" i="8"/>
  <c r="L88" i="8" s="1"/>
  <c r="K95" i="8"/>
  <c r="L95" i="8" s="1"/>
  <c r="K63" i="8"/>
  <c r="L63" i="8" s="1"/>
  <c r="K50" i="8"/>
  <c r="L50" i="8" s="1"/>
  <c r="K96" i="8"/>
  <c r="L96" i="8" s="1"/>
  <c r="K100" i="8"/>
  <c r="L100" i="8" s="1"/>
  <c r="K14" i="8"/>
  <c r="L14" i="8" s="1"/>
  <c r="K53" i="8"/>
  <c r="L53" i="8" s="1"/>
  <c r="K94" i="8"/>
  <c r="L94" i="8" s="1"/>
  <c r="K91" i="8"/>
  <c r="L91" i="8" s="1"/>
  <c r="K26" i="8"/>
  <c r="L26" i="8" s="1"/>
  <c r="K80" i="8"/>
  <c r="L80" i="8" s="1"/>
  <c r="K13" i="8"/>
  <c r="L13" i="8" s="1"/>
  <c r="K33" i="8"/>
  <c r="L33" i="8" s="1"/>
  <c r="K41" i="8"/>
  <c r="L41" i="8" s="1"/>
  <c r="K28" i="8"/>
  <c r="L28" i="8" s="1"/>
  <c r="K89" i="8"/>
  <c r="L89" i="8" s="1"/>
  <c r="K84" i="8"/>
  <c r="L84" i="8" s="1"/>
  <c r="K77" i="8"/>
  <c r="L77" i="8" s="1"/>
  <c r="K90" i="8"/>
  <c r="L90" i="8" s="1"/>
  <c r="K61" i="8"/>
  <c r="L61" i="8" s="1"/>
  <c r="K92" i="8"/>
  <c r="L92" i="8" s="1"/>
  <c r="K85" i="8"/>
  <c r="L85" i="8" s="1"/>
  <c r="K65" i="8"/>
  <c r="L65" i="8" s="1"/>
  <c r="K87" i="8"/>
  <c r="L87" i="8" s="1"/>
  <c r="K66" i="8"/>
  <c r="L66" i="8" s="1"/>
  <c r="K54" i="8"/>
  <c r="L54" i="8" s="1"/>
  <c r="K31" i="8"/>
  <c r="L31" i="8" s="1"/>
  <c r="K49" i="8"/>
  <c r="L49" i="8" s="1"/>
  <c r="K56" i="8"/>
  <c r="L56" i="8" s="1"/>
  <c r="K57" i="8"/>
  <c r="L57" i="8" s="1"/>
  <c r="K39" i="8"/>
  <c r="L39" i="8" s="1"/>
  <c r="K71" i="8"/>
  <c r="L71" i="8" s="1"/>
  <c r="K59" i="8"/>
  <c r="L59" i="8" s="1"/>
  <c r="K72" i="8"/>
  <c r="L72" i="8" s="1"/>
  <c r="K30" i="8"/>
  <c r="L30" i="8" s="1"/>
  <c r="K73" i="8"/>
  <c r="L73" i="8" s="1"/>
  <c r="K74" i="8"/>
  <c r="L74" i="8" s="1"/>
  <c r="K10" i="8"/>
  <c r="L10" i="8" s="1"/>
  <c r="K15" i="8"/>
  <c r="L15" i="8" s="1"/>
  <c r="K18" i="8"/>
  <c r="L18" i="8" s="1"/>
  <c r="K22" i="8"/>
  <c r="L22" i="8" s="1"/>
  <c r="K67" i="8"/>
  <c r="L67" i="8" s="1"/>
  <c r="K55" i="8"/>
  <c r="L55" i="8" s="1"/>
  <c r="K45" i="8"/>
  <c r="L45" i="8" s="1"/>
  <c r="K93" i="8"/>
  <c r="L93" i="8" s="1"/>
  <c r="K48" i="8"/>
  <c r="L48" i="8" s="1"/>
  <c r="K82" i="8"/>
  <c r="L82" i="8" s="1"/>
  <c r="K97" i="8"/>
  <c r="L97" i="8" s="1"/>
  <c r="K32" i="8"/>
  <c r="L32" i="8" s="1"/>
  <c r="K34" i="8"/>
  <c r="L34" i="8" s="1"/>
  <c r="K19" i="8"/>
  <c r="L19" i="8" s="1"/>
  <c r="K78" i="8"/>
  <c r="L78" i="8" s="1"/>
  <c r="K64" i="8"/>
  <c r="L64" i="8" s="1"/>
  <c r="K52" i="8"/>
  <c r="L52" i="8" s="1"/>
  <c r="K86" i="8"/>
  <c r="L86" i="8" s="1"/>
  <c r="K40" i="8"/>
  <c r="L40" i="8" s="1"/>
  <c r="E4" i="8"/>
  <c r="K81" i="8"/>
  <c r="L81" i="8" s="1"/>
  <c r="K29" i="8"/>
  <c r="L29" i="8" s="1"/>
  <c r="K11" i="8"/>
  <c r="L11" i="8" s="1"/>
  <c r="K46" i="8"/>
  <c r="L46" i="8" s="1"/>
  <c r="K75" i="8"/>
  <c r="L75" i="8" s="1"/>
  <c r="K62" i="8"/>
  <c r="L62" i="8" s="1"/>
  <c r="K70" i="8"/>
  <c r="L70" i="8" s="1"/>
  <c r="K98" i="8"/>
  <c r="L98" i="8" s="1"/>
  <c r="K44" i="8"/>
  <c r="L44" i="8" s="1"/>
  <c r="K99" i="8"/>
  <c r="L99" i="8" s="1"/>
  <c r="K43" i="8"/>
  <c r="L43" i="8" s="1"/>
  <c r="K37" i="8"/>
  <c r="L37" i="8" s="1"/>
  <c r="K68" i="8"/>
  <c r="L68" i="8" s="1"/>
  <c r="K51" i="8"/>
  <c r="L51" i="8" s="1"/>
  <c r="K36" i="8"/>
  <c r="L36" i="8" s="1"/>
  <c r="K69" i="8"/>
  <c r="L69" i="8" s="1"/>
  <c r="K35" i="8"/>
  <c r="L35" i="8" s="1"/>
  <c r="K83" i="8"/>
  <c r="L83" i="8" s="1"/>
  <c r="K79" i="8"/>
  <c r="L79" i="8" s="1"/>
  <c r="K58" i="8"/>
  <c r="L58" i="8" s="1"/>
  <c r="K47" i="8"/>
  <c r="L47" i="8" s="1"/>
  <c r="K76" i="8"/>
  <c r="L76" i="8" s="1"/>
  <c r="L9" i="8" l="1"/>
  <c r="K42" i="8"/>
  <c r="K101" i="8" s="1"/>
  <c r="L42" i="8" l="1"/>
  <c r="L101" i="8" s="1"/>
</calcChain>
</file>

<file path=xl/sharedStrings.xml><?xml version="1.0" encoding="utf-8"?>
<sst xmlns="http://schemas.openxmlformats.org/spreadsheetml/2006/main" count="269" uniqueCount="176">
  <si>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</si>
  <si>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</si>
  <si>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</si>
  <si>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</si>
  <si>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</si>
  <si>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</si>
  <si>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</si>
  <si>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</si>
  <si>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</si>
  <si>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</si>
  <si>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</si>
  <si>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</si>
  <si>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</si>
  <si>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</si>
  <si>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</si>
  <si>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</si>
  <si>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</si>
  <si>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</si>
  <si>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</si>
  <si>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</si>
  <si>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</si>
  <si>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65997-17-3</t>
    <phoneticPr fontId="5" type="noConversion"/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</si>
  <si>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</si>
  <si>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</si>
  <si>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</si>
  <si>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Customer</t>
    <phoneticPr fontId="7" type="noConversion"/>
  </si>
  <si>
    <t>7440-22-4</t>
    <phoneticPr fontId="5" type="noConversion"/>
  </si>
  <si>
    <t>Silver(Ag)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</si>
  <si>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</si>
  <si>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</si>
  <si>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</si>
  <si>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</si>
  <si>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</si>
  <si>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</si>
  <si>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</si>
  <si>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Trade secret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</si>
  <si>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</si>
  <si>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</si>
  <si>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</si>
  <si>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</si>
  <si>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</si>
  <si>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</si>
  <si>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Trade secret</t>
    <phoneticPr fontId="5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</si>
  <si>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</si>
  <si>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</si>
  <si>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</si>
  <si>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</si>
  <si>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</si>
  <si>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1st Die</t>
    <phoneticPr fontId="5" type="noConversion"/>
  </si>
  <si>
    <t>2nd Die</t>
    <phoneticPr fontId="5" type="noConversion"/>
  </si>
  <si>
    <t>2100A</t>
    <phoneticPr fontId="6" type="noConversion"/>
  </si>
  <si>
    <t>1st Die attach</t>
    <phoneticPr fontId="6" type="noConversion"/>
  </si>
  <si>
    <t>2nd Die attach</t>
    <phoneticPr fontId="6" type="noConversion"/>
  </si>
  <si>
    <t>Epoxy resin</t>
    <phoneticPr fontId="5" type="noConversion"/>
  </si>
  <si>
    <t>Acrylic resin</t>
    <phoneticPr fontId="5" type="noConversion"/>
  </si>
  <si>
    <t>Glass cloth</t>
    <phoneticPr fontId="5" type="noConversion"/>
  </si>
  <si>
    <t>Epoxy</t>
    <phoneticPr fontId="5" type="noConversion"/>
  </si>
  <si>
    <t>223769-10-6</t>
    <phoneticPr fontId="5" type="noConversion"/>
  </si>
  <si>
    <t>7631-86-9</t>
    <phoneticPr fontId="5" type="noConversion"/>
  </si>
  <si>
    <t>XMOS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</si>
  <si>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</si>
  <si>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</si>
  <si>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</si>
  <si>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0.40mm 
SAC305</t>
    <phoneticPr fontId="5" type="noConversion"/>
  </si>
  <si>
    <t>Silver(Ag)</t>
    <phoneticPr fontId="5" type="noConversion"/>
  </si>
  <si>
    <t>Copper(Cu)</t>
    <phoneticPr fontId="5" type="noConversion"/>
  </si>
  <si>
    <t>Tin(Sn)</t>
    <phoneticPr fontId="5" type="noConversion"/>
  </si>
  <si>
    <t>7440-31-5</t>
  </si>
  <si>
    <t>7440-22-4</t>
  </si>
  <si>
    <t>7440-57-5</t>
  </si>
  <si>
    <t>Barium titanium trioxide</t>
  </si>
  <si>
    <t>Copper (External Electrode)</t>
  </si>
  <si>
    <t>Nickel (Internal Electrode)</t>
  </si>
  <si>
    <t>Nickel (Plating)</t>
  </si>
  <si>
    <t>Tin (Plating)</t>
  </si>
  <si>
    <t>12047-27-7</t>
  </si>
  <si>
    <t>7440-50-8</t>
  </si>
  <si>
    <t>7440-02-0</t>
  </si>
  <si>
    <t>Murata</t>
    <phoneticPr fontId="5" type="noConversion"/>
  </si>
  <si>
    <t>Capacitor_1</t>
    <phoneticPr fontId="5" type="noConversion"/>
  </si>
  <si>
    <r>
      <t>0201, 10</t>
    </r>
    <r>
      <rPr>
        <sz val="10"/>
        <rFont val="돋움"/>
        <family val="3"/>
        <charset val="129"/>
      </rPr>
      <t>㎋</t>
    </r>
    <r>
      <rPr>
        <sz val="10"/>
        <rFont val="Calibri"/>
        <family val="2"/>
      </rPr>
      <t>, X7R, 10V</t>
    </r>
    <phoneticPr fontId="5" type="noConversion"/>
  </si>
  <si>
    <t>Senju</t>
    <phoneticPr fontId="5" type="noConversion"/>
  </si>
  <si>
    <t>Paste_1</t>
    <phoneticPr fontId="5" type="noConversion"/>
  </si>
  <si>
    <t>M705</t>
    <phoneticPr fontId="5" type="noConversion"/>
  </si>
  <si>
    <t>Tin</t>
  </si>
  <si>
    <t>Silver</t>
  </si>
  <si>
    <t>Copper</t>
  </si>
  <si>
    <t>Rosin</t>
  </si>
  <si>
    <t>Solvent</t>
  </si>
  <si>
    <t>Trade secret</t>
  </si>
  <si>
    <t>Capacitor_2</t>
    <phoneticPr fontId="5" type="noConversion"/>
  </si>
  <si>
    <t>Paste_2</t>
    <phoneticPr fontId="5" type="noConversion"/>
  </si>
  <si>
    <t>Aluminum trioxide</t>
  </si>
  <si>
    <t>Silver (Metallic)</t>
  </si>
  <si>
    <t>Glass</t>
  </si>
  <si>
    <t>Ruthenium oxide</t>
  </si>
  <si>
    <t>Lead and Lead Compounds</t>
  </si>
  <si>
    <t>Resins (Epoxy / Phenolic)</t>
  </si>
  <si>
    <t>Nickel Compounds</t>
  </si>
  <si>
    <t>Tin</t>
    <phoneticPr fontId="5" type="noConversion"/>
  </si>
  <si>
    <t>1344-28-1</t>
  </si>
  <si>
    <t>65997-18-4</t>
  </si>
  <si>
    <t>12036-10-1</t>
  </si>
  <si>
    <t>1317-36-8</t>
  </si>
  <si>
    <t>25068-38-6</t>
  </si>
  <si>
    <t>Resistor</t>
    <phoneticPr fontId="5" type="noConversion"/>
  </si>
  <si>
    <r>
      <t>0201, 6.04</t>
    </r>
    <r>
      <rPr>
        <sz val="10"/>
        <rFont val="돋움"/>
        <family val="3"/>
        <charset val="129"/>
      </rPr>
      <t>㏀</t>
    </r>
    <r>
      <rPr>
        <sz val="10"/>
        <rFont val="Calibri"/>
        <family val="2"/>
      </rPr>
      <t>, 1%</t>
    </r>
    <phoneticPr fontId="5" type="noConversion"/>
  </si>
  <si>
    <t>FBGA 16X16 217BALL</t>
    <phoneticPr fontId="5" type="noConversion"/>
  </si>
  <si>
    <t>XS1-SU02A</t>
    <phoneticPr fontId="5" type="noConversion"/>
  </si>
  <si>
    <t>3rd Die</t>
    <phoneticPr fontId="5" type="noConversion"/>
  </si>
  <si>
    <t>Wafer</t>
    <phoneticPr fontId="5" type="noConversion"/>
  </si>
  <si>
    <t>3rd Die attach</t>
    <phoneticPr fontId="6" type="noConversion"/>
  </si>
  <si>
    <r>
      <t>0402, 100</t>
    </r>
    <r>
      <rPr>
        <sz val="10"/>
        <rFont val="돋움"/>
        <family val="3"/>
        <charset val="129"/>
      </rPr>
      <t>㎋</t>
    </r>
    <r>
      <rPr>
        <sz val="10"/>
        <rFont val="Calibri"/>
        <family val="2"/>
      </rPr>
      <t>, X7R, 16V</t>
    </r>
    <phoneticPr fontId="5" type="noConversion"/>
  </si>
  <si>
    <t>Paste_3</t>
    <phoneticPr fontId="5" type="noConversion"/>
  </si>
  <si>
    <t>ICP Data</t>
  </si>
  <si>
    <t>MSDS</t>
  </si>
  <si>
    <t>Copper(Cu)</t>
    <phoneticPr fontId="4" type="noConversion"/>
  </si>
  <si>
    <t>7440-50-8</t>
    <phoneticPr fontId="5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</si>
  <si>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</si>
  <si>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</si>
  <si>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</si>
  <si>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</si>
  <si>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M705</t>
    <phoneticPr fontId="5" type="noConversion"/>
  </si>
  <si>
    <t>ROHM</t>
    <phoneticPr fontId="5" type="noConversion"/>
  </si>
  <si>
    <t>-</t>
    <phoneticPr fontId="5" type="noConversion"/>
  </si>
  <si>
    <t>-</t>
    <phoneticPr fontId="5" type="noConversion"/>
  </si>
  <si>
    <t>-</t>
    <phoneticPr fontId="5" type="noConversion"/>
  </si>
  <si>
    <t>Substrate</t>
    <phoneticPr fontId="5" type="noConversion"/>
  </si>
  <si>
    <t>Core
DS7409 HGB</t>
    <phoneticPr fontId="5" type="noConversion"/>
  </si>
  <si>
    <t>Copper</t>
    <phoneticPr fontId="5" type="noConversion"/>
  </si>
  <si>
    <t>28906-96-9</t>
    <phoneticPr fontId="5" type="noConversion"/>
  </si>
  <si>
    <t>25722-66-1</t>
    <phoneticPr fontId="5" type="noConversion"/>
  </si>
  <si>
    <t>Silica Filler</t>
    <phoneticPr fontId="5" type="noConversion"/>
  </si>
  <si>
    <t>Resistant Epoxy Resin</t>
    <phoneticPr fontId="5" type="noConversion"/>
  </si>
  <si>
    <t>Metal Hydroxide</t>
    <phoneticPr fontId="5" type="noConversion"/>
  </si>
  <si>
    <t>1318-23-6</t>
    <phoneticPr fontId="5" type="noConversion"/>
  </si>
  <si>
    <t>7440-66-6</t>
    <phoneticPr fontId="5" type="noConversion"/>
  </si>
  <si>
    <t>Chromium</t>
    <phoneticPr fontId="5" type="noConversion"/>
  </si>
  <si>
    <t>7440-47-3</t>
    <phoneticPr fontId="5" type="noConversion"/>
  </si>
  <si>
    <t>14807-96-6</t>
    <phoneticPr fontId="5" type="noConversion"/>
  </si>
  <si>
    <t>119313-12-1</t>
    <phoneticPr fontId="5" type="noConversion"/>
  </si>
  <si>
    <t>64742-94-5</t>
    <phoneticPr fontId="5" type="noConversion"/>
  </si>
  <si>
    <t>Naphthalene</t>
    <phoneticPr fontId="5" type="noConversion"/>
  </si>
  <si>
    <t>91-20-3</t>
    <phoneticPr fontId="5" type="noConversion"/>
  </si>
  <si>
    <t>Nickel</t>
    <phoneticPr fontId="5" type="noConversion"/>
  </si>
  <si>
    <t>13967-50-5</t>
    <phoneticPr fontId="5" type="noConversion"/>
  </si>
  <si>
    <t>Cu plating</t>
    <phoneticPr fontId="5" type="noConversion"/>
  </si>
  <si>
    <t>UMTC</t>
    <phoneticPr fontId="5" type="noConversion"/>
  </si>
  <si>
    <t>Prepreg
DS7409HGB S</t>
    <phoneticPr fontId="5" type="noConversion"/>
  </si>
  <si>
    <t>Plugging
PHP900 IR6PH</t>
    <phoneticPr fontId="5" type="noConversion"/>
  </si>
  <si>
    <t>Heat Resistant Resin (C.E)</t>
    <phoneticPr fontId="5" type="noConversion"/>
  </si>
  <si>
    <t>Boehmite</t>
    <phoneticPr fontId="5" type="noConversion"/>
  </si>
  <si>
    <t>Bisphenol A/epichlorhydrin resin, liquid</t>
    <phoneticPr fontId="5" type="noConversion"/>
  </si>
  <si>
    <t>Bisphenol F/epichlorhydrin copolymer</t>
    <phoneticPr fontId="5" type="noConversion"/>
  </si>
  <si>
    <t>N,N-Diglycidyl amino phenyl glycidyl ether</t>
    <phoneticPr fontId="5" type="noConversion"/>
  </si>
  <si>
    <t>Non hazardous ingredients</t>
    <phoneticPr fontId="5" type="noConversion"/>
  </si>
  <si>
    <t>25068-38-6</t>
    <phoneticPr fontId="5" type="noConversion"/>
  </si>
  <si>
    <t>9003-36-5</t>
    <phoneticPr fontId="5" type="noConversion"/>
  </si>
  <si>
    <t>110656-67-2</t>
    <phoneticPr fontId="5" type="noConversion"/>
  </si>
  <si>
    <t>Copper Foil
MT18EX</t>
    <phoneticPr fontId="5" type="noConversion"/>
  </si>
  <si>
    <t>Zinc</t>
    <phoneticPr fontId="5" type="noConversion"/>
  </si>
  <si>
    <t>SR
AUS308</t>
    <phoneticPr fontId="5" type="noConversion"/>
  </si>
  <si>
    <t>2-benzyl-2-dimethylamino-4-morpholinobutyrophenone</t>
    <phoneticPr fontId="5" type="noConversion"/>
  </si>
  <si>
    <t>Naphtha (petroleum), heavy aromatic</t>
    <phoneticPr fontId="5" type="noConversion"/>
  </si>
  <si>
    <t>TALC (CONTAINING NO ASBESTOS FIBRES)</t>
    <phoneticPr fontId="5" type="noConversion"/>
  </si>
  <si>
    <t>1,3,5-Triazine-2,4,6-triamine</t>
    <phoneticPr fontId="5" type="noConversion"/>
  </si>
  <si>
    <t>Others</t>
    <phoneticPr fontId="5" type="noConversion"/>
  </si>
  <si>
    <t>108-78-1</t>
    <phoneticPr fontId="5" type="noConversion"/>
  </si>
  <si>
    <t>Ni plating
NICKEL Crowns</t>
    <phoneticPr fontId="5" type="noConversion"/>
  </si>
  <si>
    <t>Au plating
Potassium Gold Cyanide</t>
    <phoneticPr fontId="5" type="noConversion"/>
  </si>
  <si>
    <t>Potassium Gold Cyanide</t>
    <phoneticPr fontId="5" type="noConversion"/>
  </si>
  <si>
    <t>Copper(II) oxide</t>
    <phoneticPr fontId="5" type="noConversion"/>
  </si>
  <si>
    <t>Moisture content</t>
    <phoneticPr fontId="5" type="noConversion"/>
  </si>
  <si>
    <t>1317-38-0</t>
    <phoneticPr fontId="5" type="noConversion"/>
  </si>
  <si>
    <t>7732-18-5</t>
    <phoneticPr fontId="5" type="noConversion"/>
  </si>
  <si>
    <t>2023.10.17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</si>
</sst>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64" formatCode="0.0000_ "/>
    <numFmt numFmtId="165" formatCode="0.00000_);[Red]\(0.00000\)"/>
    <numFmt numFmtId="166" formatCode="0.00000"/>
    <numFmt numFmtId="167" formatCode="0.00000_ "/>
    <numFmt numFmtId="168" formatCode="0.0000_);[Red]\(0.0000\)"/>
    <numFmt numFmtId="169" formatCode="0_ "/>
    <numFmt numFmtId="170" formatCode="0.000000_);[Red]\(0.000000\)"/>
    <numFmt numFmtId="171" formatCode="0.000%"/>
    <numFmt numFmtId="172" formatCode="0.0000%"/>
    <numFmt numFmtId="173" formatCode="0.000000"/>
  </numFmts>
  <fonts count="19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  <font>
      <sz val="10"/>
      <name val="돋움"/>
      <family val="3"/>
      <charset val="129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/>
      <bottom/>
      <diagonal/>
    </border>
  </borders>
  <cellStyleXfs count="7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  <xf numFmtId="9" fontId="3" fillId="0" borderId="0" applyFont="0" applyFill="0" applyBorder="0" applyAlignment="0" applyProtection="0">
      <alignment vertical="center"/>
    </xf>
  </cellStyleXfs>
  <cellXfs count="178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6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9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10" xfId="2" applyNumberFormat="1" applyFont="1" applyBorder="1" applyAlignment="1">
      <alignment horizontal="center" vertical="center" wrapText="1"/>
    </xf>
    <xf numFmtId="1" fontId="15" fillId="0" borderId="11" xfId="2" applyNumberFormat="1" applyFont="1" applyBorder="1" applyAlignment="1">
      <alignment horizontal="center" vertical="center"/>
    </xf>
    <xf numFmtId="10" fontId="10" fillId="0" borderId="2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 wrapText="1"/>
    </xf>
    <xf numFmtId="1" fontId="15" fillId="0" borderId="9" xfId="2" applyNumberFormat="1" applyFont="1" applyBorder="1" applyAlignment="1">
      <alignment horizontal="center" vertical="center"/>
    </xf>
    <xf numFmtId="0" fontId="16" fillId="0" borderId="1" xfId="2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/>
    </xf>
    <xf numFmtId="167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/>
    </xf>
    <xf numFmtId="0" fontId="17" fillId="2" borderId="0" xfId="2" applyFont="1" applyFill="1" applyAlignment="1">
      <alignment horizontal="center"/>
    </xf>
    <xf numFmtId="166" fontId="8" fillId="0" borderId="0" xfId="2" applyNumberFormat="1" applyFont="1">
      <alignment vertical="center"/>
    </xf>
    <xf numFmtId="0" fontId="10" fillId="0" borderId="12" xfId="2" applyFont="1" applyBorder="1" applyAlignment="1">
      <alignment horizontal="center" vertical="center" wrapText="1"/>
    </xf>
    <xf numFmtId="0" fontId="10" fillId="0" borderId="27" xfId="2" applyFont="1" applyBorder="1" applyAlignment="1">
      <alignment horizontal="center" vertical="center" wrapText="1"/>
    </xf>
    <xf numFmtId="10" fontId="10" fillId="0" borderId="27" xfId="2" applyNumberFormat="1" applyFont="1" applyBorder="1" applyAlignment="1">
      <alignment horizontal="center" vertical="center" wrapText="1"/>
    </xf>
    <xf numFmtId="10" fontId="15" fillId="2" borderId="30" xfId="2" applyNumberFormat="1" applyFont="1" applyFill="1" applyBorder="1" applyAlignment="1">
      <alignment horizontal="center"/>
    </xf>
    <xf numFmtId="169" fontId="15" fillId="2" borderId="28" xfId="2" applyNumberFormat="1" applyFont="1" applyFill="1" applyBorder="1" applyAlignment="1">
      <alignment horizontal="center"/>
    </xf>
    <xf numFmtId="0" fontId="8" fillId="0" borderId="35" xfId="2" applyFont="1" applyBorder="1" applyAlignment="1">
      <alignment horizontal="center" vertical="center"/>
    </xf>
    <xf numFmtId="0" fontId="10" fillId="0" borderId="29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25" xfId="2" applyFont="1" applyBorder="1" applyAlignment="1">
      <alignment horizontal="center" vertical="center" wrapText="1"/>
    </xf>
    <xf numFmtId="0" fontId="10" fillId="0" borderId="31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0" fontId="10" fillId="0" borderId="25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 wrapText="1"/>
    </xf>
    <xf numFmtId="1" fontId="15" fillId="0" borderId="37" xfId="2" applyNumberFormat="1" applyFont="1" applyBorder="1" applyAlignment="1">
      <alignment horizontal="center" vertical="center"/>
    </xf>
    <xf numFmtId="1" fontId="15" fillId="0" borderId="1" xfId="2" applyNumberFormat="1" applyFont="1" applyBorder="1" applyAlignment="1">
      <alignment horizontal="center" vertical="center"/>
    </xf>
    <xf numFmtId="1" fontId="15" fillId="0" borderId="2" xfId="2" applyNumberFormat="1" applyFont="1" applyBorder="1" applyAlignment="1">
      <alignment horizontal="center" vertical="center"/>
    </xf>
    <xf numFmtId="1" fontId="15" fillId="0" borderId="3" xfId="2" applyNumberFormat="1" applyFont="1" applyBorder="1" applyAlignment="1">
      <alignment horizontal="center" vertical="center"/>
    </xf>
    <xf numFmtId="1" fontId="15" fillId="0" borderId="10" xfId="2" applyNumberFormat="1" applyFont="1" applyBorder="1" applyAlignment="1">
      <alignment horizontal="center" vertical="center"/>
    </xf>
    <xf numFmtId="0" fontId="8" fillId="0" borderId="1" xfId="2" applyFont="1" applyBorder="1" applyAlignment="1">
      <alignment horizontal="center" vertical="center"/>
    </xf>
    <xf numFmtId="1" fontId="15" fillId="0" borderId="27" xfId="2" applyNumberFormat="1" applyFont="1" applyBorder="1" applyAlignment="1">
      <alignment horizontal="center" vertical="center"/>
    </xf>
    <xf numFmtId="0" fontId="8" fillId="0" borderId="27" xfId="2" applyFont="1" applyBorder="1" applyAlignment="1">
      <alignment horizontal="center" vertical="center"/>
    </xf>
    <xf numFmtId="0" fontId="8" fillId="0" borderId="13" xfId="2" applyFont="1" applyBorder="1" applyAlignment="1">
      <alignment horizontal="center" vertical="center"/>
    </xf>
    <xf numFmtId="1" fontId="15" fillId="0" borderId="25" xfId="2" applyNumberFormat="1" applyFont="1" applyBorder="1" applyAlignment="1">
      <alignment horizontal="center" vertical="center"/>
    </xf>
    <xf numFmtId="0" fontId="8" fillId="0" borderId="25" xfId="2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10" fillId="0" borderId="38" xfId="2" applyFont="1" applyBorder="1" applyAlignment="1">
      <alignment horizontal="center" vertical="center" wrapText="1"/>
    </xf>
    <xf numFmtId="1" fontId="15" fillId="0" borderId="8" xfId="2" applyNumberFormat="1" applyFont="1" applyBorder="1" applyAlignment="1">
      <alignment horizontal="center" vertical="center"/>
    </xf>
    <xf numFmtId="0" fontId="10" fillId="0" borderId="1" xfId="3" applyFont="1" applyBorder="1" applyAlignment="1" applyProtection="1">
      <alignment horizontal="center" vertical="center"/>
      <protection locked="0"/>
    </xf>
    <xf numFmtId="10" fontId="8" fillId="0" borderId="6" xfId="2" applyNumberFormat="1" applyFont="1" applyBorder="1" applyAlignment="1">
      <alignment horizontal="center" vertical="center"/>
    </xf>
    <xf numFmtId="170" fontId="10" fillId="0" borderId="1" xfId="3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>
      <alignment horizontal="center"/>
    </xf>
    <xf numFmtId="166" fontId="10" fillId="0" borderId="1" xfId="2" applyNumberFormat="1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49" fontId="10" fillId="0" borderId="3" xfId="0" applyNumberFormat="1" applyFont="1" applyBorder="1" applyAlignment="1">
      <alignment horizontal="center" vertical="center"/>
    </xf>
    <xf numFmtId="170" fontId="10" fillId="0" borderId="3" xfId="3" applyNumberFormat="1" applyFont="1" applyBorder="1" applyAlignment="1" applyProtection="1">
      <alignment horizontal="center" vertical="center"/>
      <protection locked="0"/>
    </xf>
    <xf numFmtId="0" fontId="10" fillId="0" borderId="2" xfId="0" applyFont="1" applyBorder="1" applyAlignment="1">
      <alignment horizontal="center" vertical="center"/>
    </xf>
    <xf numFmtId="170" fontId="10" fillId="0" borderId="2" xfId="3" applyNumberFormat="1" applyFont="1" applyBorder="1" applyAlignment="1" applyProtection="1">
      <alignment horizontal="center" vertical="center"/>
      <protection locked="0"/>
    </xf>
    <xf numFmtId="170" fontId="10" fillId="0" borderId="25" xfId="2" applyNumberFormat="1" applyFont="1" applyBorder="1" applyAlignment="1">
      <alignment horizontal="center" vertical="center" wrapText="1"/>
    </xf>
    <xf numFmtId="170" fontId="10" fillId="0" borderId="10" xfId="3" applyNumberFormat="1" applyFont="1" applyBorder="1" applyAlignment="1" applyProtection="1">
      <alignment horizontal="center" vertical="center"/>
      <protection locked="0"/>
    </xf>
    <xf numFmtId="172" fontId="10" fillId="0" borderId="1" xfId="2" applyNumberFormat="1" applyFont="1" applyBorder="1" applyAlignment="1">
      <alignment horizontal="center" vertical="center" wrapText="1"/>
    </xf>
    <xf numFmtId="173" fontId="10" fillId="0" borderId="26" xfId="2" applyNumberFormat="1" applyFont="1" applyBorder="1" applyAlignment="1">
      <alignment horizontal="center" vertical="center"/>
    </xf>
    <xf numFmtId="172" fontId="10" fillId="0" borderId="8" xfId="2" applyNumberFormat="1" applyFont="1" applyBorder="1" applyAlignment="1">
      <alignment horizontal="center" vertical="center" wrapText="1"/>
    </xf>
    <xf numFmtId="172" fontId="10" fillId="0" borderId="3" xfId="2" applyNumberFormat="1" applyFont="1" applyBorder="1" applyAlignment="1">
      <alignment horizontal="center" vertical="center" wrapText="1"/>
    </xf>
    <xf numFmtId="173" fontId="10" fillId="0" borderId="25" xfId="2" applyNumberFormat="1" applyFont="1" applyBorder="1" applyAlignment="1">
      <alignment horizontal="center" vertical="center"/>
    </xf>
    <xf numFmtId="173" fontId="10" fillId="0" borderId="27" xfId="2" applyNumberFormat="1" applyFont="1" applyBorder="1" applyAlignment="1">
      <alignment horizontal="center" vertical="center"/>
    </xf>
    <xf numFmtId="173" fontId="10" fillId="0" borderId="1" xfId="2" applyNumberFormat="1" applyFont="1" applyBorder="1" applyAlignment="1">
      <alignment horizontal="center" vertical="center"/>
    </xf>
    <xf numFmtId="172" fontId="10" fillId="0" borderId="25" xfId="2" applyNumberFormat="1" applyFont="1" applyBorder="1" applyAlignment="1">
      <alignment horizontal="center" vertical="center"/>
    </xf>
    <xf numFmtId="172" fontId="10" fillId="0" borderId="27" xfId="2" applyNumberFormat="1" applyFont="1" applyBorder="1" applyAlignment="1">
      <alignment horizontal="center" vertical="center"/>
    </xf>
    <xf numFmtId="172" fontId="10" fillId="0" borderId="26" xfId="2" applyNumberFormat="1" applyFont="1" applyBorder="1" applyAlignment="1">
      <alignment horizontal="center" vertical="center"/>
    </xf>
    <xf numFmtId="172" fontId="10" fillId="0" borderId="1" xfId="2" applyNumberFormat="1" applyFont="1" applyBorder="1" applyAlignment="1">
      <alignment horizontal="center" vertical="center"/>
    </xf>
    <xf numFmtId="172" fontId="10" fillId="0" borderId="8" xfId="2" applyNumberFormat="1" applyFont="1" applyBorder="1" applyAlignment="1">
      <alignment horizontal="center" vertical="center"/>
    </xf>
    <xf numFmtId="172" fontId="10" fillId="0" borderId="10" xfId="2" applyNumberFormat="1" applyFont="1" applyBorder="1" applyAlignment="1">
      <alignment horizontal="center" vertical="center"/>
    </xf>
    <xf numFmtId="172" fontId="10" fillId="0" borderId="2" xfId="2" applyNumberFormat="1" applyFont="1" applyBorder="1" applyAlignment="1">
      <alignment horizontal="center" vertical="center"/>
    </xf>
    <xf numFmtId="172" fontId="10" fillId="0" borderId="3" xfId="2" applyNumberFormat="1" applyFont="1" applyBorder="1" applyAlignment="1">
      <alignment horizontal="center" vertical="center"/>
    </xf>
    <xf numFmtId="166" fontId="15" fillId="2" borderId="28" xfId="2" applyNumberFormat="1" applyFont="1" applyFill="1" applyBorder="1" applyAlignment="1">
      <alignment horizontal="center"/>
    </xf>
    <xf numFmtId="171" fontId="15" fillId="2" borderId="28" xfId="6" applyNumberFormat="1" applyFont="1" applyFill="1" applyBorder="1" applyAlignment="1">
      <alignment horizontal="center"/>
    </xf>
    <xf numFmtId="170" fontId="10" fillId="0" borderId="8" xfId="3" applyNumberFormat="1" applyFont="1" applyBorder="1" applyAlignment="1" applyProtection="1">
      <alignment horizontal="center" vertical="center"/>
      <protection locked="0"/>
    </xf>
    <xf numFmtId="14" fontId="10" fillId="0" borderId="10" xfId="2" applyNumberFormat="1" applyFont="1" applyBorder="1" applyAlignment="1">
      <alignment horizontal="center" vertical="center" wrapText="1"/>
    </xf>
    <xf numFmtId="0" fontId="16" fillId="0" borderId="2" xfId="2" applyFont="1" applyBorder="1" applyAlignment="1">
      <alignment horizontal="center" vertical="center" wrapText="1"/>
    </xf>
    <xf numFmtId="0" fontId="16" fillId="0" borderId="3" xfId="2" applyFont="1" applyBorder="1" applyAlignment="1">
      <alignment horizontal="center" vertical="center" wrapText="1"/>
    </xf>
    <xf numFmtId="0" fontId="12" fillId="3" borderId="21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10" fillId="0" borderId="22" xfId="2" applyFont="1" applyBorder="1" applyAlignment="1">
      <alignment horizontal="center" vertical="center" wrapText="1"/>
    </xf>
    <xf numFmtId="0" fontId="10" fillId="0" borderId="24" xfId="2" applyFont="1" applyBorder="1" applyAlignment="1">
      <alignment horizontal="center" vertical="center" wrapText="1"/>
    </xf>
    <xf numFmtId="0" fontId="8" fillId="0" borderId="15" xfId="0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6" fontId="10" fillId="0" borderId="8" xfId="2" applyNumberFormat="1" applyFont="1" applyBorder="1" applyAlignment="1">
      <alignment horizontal="center" vertical="center" wrapText="1"/>
    </xf>
    <xf numFmtId="166" fontId="10" fillId="0" borderId="1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73" fontId="10" fillId="0" borderId="8" xfId="2" applyNumberFormat="1" applyFont="1" applyBorder="1" applyAlignment="1">
      <alignment horizontal="center" vertical="center" wrapText="1"/>
    </xf>
    <xf numFmtId="173" fontId="10" fillId="0" borderId="1" xfId="2" applyNumberFormat="1" applyFont="1" applyBorder="1" applyAlignment="1">
      <alignment horizontal="center" vertical="center" wrapText="1"/>
    </xf>
    <xf numFmtId="173" fontId="8" fillId="0" borderId="3" xfId="0" applyNumberFormat="1" applyFont="1" applyBorder="1" applyAlignment="1">
      <alignment horizontal="center" vertical="center" wrapText="1"/>
    </xf>
    <xf numFmtId="173" fontId="8" fillId="0" borderId="10" xfId="2" applyNumberFormat="1" applyFont="1" applyBorder="1" applyAlignment="1">
      <alignment horizontal="center" vertical="center" wrapText="1"/>
    </xf>
    <xf numFmtId="0" fontId="10" fillId="0" borderId="14" xfId="2" applyFont="1" applyBorder="1" applyAlignment="1">
      <alignment horizontal="center" vertical="center" wrapText="1"/>
    </xf>
    <xf numFmtId="0" fontId="10" fillId="0" borderId="15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173" fontId="10" fillId="0" borderId="2" xfId="2" applyNumberFormat="1" applyFont="1" applyBorder="1" applyAlignment="1">
      <alignment horizontal="center" vertical="center"/>
    </xf>
    <xf numFmtId="173" fontId="10" fillId="0" borderId="1" xfId="2" applyNumberFormat="1" applyFont="1" applyBorder="1" applyAlignment="1">
      <alignment horizontal="center" vertical="center"/>
    </xf>
    <xf numFmtId="173" fontId="10" fillId="0" borderId="3" xfId="2" applyNumberFormat="1" applyFont="1" applyBorder="1" applyAlignment="1">
      <alignment horizontal="center" vertical="center"/>
    </xf>
    <xf numFmtId="0" fontId="10" fillId="0" borderId="26" xfId="2" applyFont="1" applyBorder="1" applyAlignment="1">
      <alignment horizontal="center" vertical="center" wrapText="1"/>
    </xf>
    <xf numFmtId="0" fontId="8" fillId="0" borderId="23" xfId="2" applyFont="1" applyBorder="1" applyAlignment="1">
      <alignment horizontal="center" vertical="center" wrapText="1"/>
    </xf>
    <xf numFmtId="0" fontId="8" fillId="0" borderId="10" xfId="2" applyFont="1" applyBorder="1" applyAlignment="1">
      <alignment horizontal="center" vertical="center" wrapText="1"/>
    </xf>
    <xf numFmtId="14" fontId="10" fillId="2" borderId="16" xfId="2" applyNumberFormat="1" applyFont="1" applyFill="1" applyBorder="1" applyAlignment="1">
      <alignment horizontal="center" vertical="center"/>
    </xf>
    <xf numFmtId="14" fontId="10" fillId="2" borderId="34" xfId="2" applyNumberFormat="1" applyFont="1" applyFill="1" applyBorder="1" applyAlignment="1">
      <alignment horizontal="center" vertical="center"/>
    </xf>
    <xf numFmtId="14" fontId="10" fillId="2" borderId="18" xfId="2" applyNumberFormat="1" applyFont="1" applyFill="1" applyBorder="1" applyAlignment="1">
      <alignment horizontal="center" vertical="center"/>
    </xf>
    <xf numFmtId="0" fontId="10" fillId="2" borderId="32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3" xfId="2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173" fontId="10" fillId="0" borderId="8" xfId="2" applyNumberFormat="1" applyFont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4" fillId="3" borderId="24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165" fontId="14" fillId="3" borderId="10" xfId="2" applyNumberFormat="1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2" fillId="3" borderId="26" xfId="2" applyFont="1" applyFill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 wrapText="1"/>
    </xf>
    <xf numFmtId="0" fontId="12" fillId="3" borderId="14" xfId="2" applyFont="1" applyFill="1" applyBorder="1" applyAlignment="1">
      <alignment horizontal="center" vertical="center"/>
    </xf>
    <xf numFmtId="0" fontId="12" fillId="3" borderId="17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  <xf numFmtId="0" fontId="12" fillId="3" borderId="15" xfId="2" applyFont="1" applyFill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168" fontId="8" fillId="0" borderId="3" xfId="2" applyNumberFormat="1" applyFont="1" applyBorder="1" applyAlignment="1">
      <alignment horizontal="center" vertical="center"/>
    </xf>
    <xf numFmtId="0" fontId="10" fillId="0" borderId="23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173" fontId="10" fillId="0" borderId="10" xfId="2" applyNumberFormat="1" applyFont="1" applyBorder="1" applyAlignment="1">
      <alignment horizontal="center" vertical="center"/>
    </xf>
    <xf numFmtId="0" fontId="8" fillId="0" borderId="1" xfId="2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0" fontId="8" fillId="0" borderId="8" xfId="2" applyFont="1" applyBorder="1" applyAlignment="1">
      <alignment horizontal="center" vertical="center"/>
    </xf>
    <xf numFmtId="0" fontId="8" fillId="0" borderId="3" xfId="2" applyFont="1" applyBorder="1" applyAlignment="1">
      <alignment horizontal="center" vertical="center"/>
    </xf>
    <xf numFmtId="0" fontId="8" fillId="0" borderId="9" xfId="2" applyFont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8" fillId="4" borderId="8" xfId="2" applyFont="1" applyFill="1" applyBorder="1" applyAlignment="1">
      <alignment horizontal="center" vertical="center"/>
    </xf>
    <xf numFmtId="0" fontId="8" fillId="4" borderId="1" xfId="2" applyFont="1" applyFill="1" applyBorder="1" applyAlignment="1">
      <alignment horizontal="center" vertical="center"/>
    </xf>
    <xf numFmtId="0" fontId="8" fillId="4" borderId="3" xfId="2" applyFont="1" applyFill="1" applyBorder="1" applyAlignment="1">
      <alignment horizontal="center" vertical="center"/>
    </xf>
    <xf numFmtId="0" fontId="1" fillId="0" borderId="9" xfId="4" applyBorder="1" applyAlignment="1">
      <alignment horizontal="center" vertical="center"/>
    </xf>
    <xf numFmtId="0" fontId="1" fillId="0" borderId="6" xfId="4" applyBorder="1" applyAlignment="1">
      <alignment horizontal="center" vertical="center"/>
    </xf>
    <xf numFmtId="0" fontId="1" fillId="0" borderId="7" xfId="4" applyBorder="1" applyAlignment="1">
      <alignment horizontal="center" vertical="center"/>
    </xf>
    <xf numFmtId="10" fontId="8" fillId="0" borderId="9" xfId="2" applyNumberFormat="1" applyFont="1" applyBorder="1" applyAlignment="1">
      <alignment horizontal="center" vertical="center"/>
    </xf>
    <xf numFmtId="10" fontId="8" fillId="0" borderId="7" xfId="2" applyNumberFormat="1" applyFont="1" applyBorder="1" applyAlignment="1">
      <alignment horizontal="center" vertical="center"/>
    </xf>
    <xf numFmtId="0" fontId="8" fillId="0" borderId="2" xfId="2" applyFont="1" applyBorder="1" applyAlignment="1">
      <alignment horizontal="center" vertical="center"/>
    </xf>
    <xf numFmtId="0" fontId="8" fillId="0" borderId="5" xfId="2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10" fontId="8" fillId="0" borderId="5" xfId="2" applyNumberFormat="1" applyFont="1" applyBorder="1" applyAlignment="1">
      <alignment horizontal="center" vertical="center"/>
    </xf>
    <xf numFmtId="0" fontId="8" fillId="0" borderId="10" xfId="2" applyFont="1" applyBorder="1" applyAlignment="1">
      <alignment horizontal="center" vertical="center"/>
    </xf>
    <xf numFmtId="10" fontId="8" fillId="0" borderId="11" xfId="2" applyNumberFormat="1" applyFont="1" applyBorder="1" applyAlignment="1">
      <alignment horizontal="center" vertical="center"/>
    </xf>
  </cellXfs>
  <cellStyles count="7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Percent" xfId="6" builtinId="5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5"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3</xdr:col>
      <xdr:colOff>444500</xdr:colOff>
      <xdr:row>0</xdr:row>
      <xdr:rowOff>628650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7150"/>
          <a:ext cx="1701800" cy="5715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42</xdr:row>
          <xdr:rowOff>47625</xdr:rowOff>
        </xdr:from>
        <xdr:to>
          <xdr:col>13</xdr:col>
          <xdr:colOff>695325</xdr:colOff>
          <xdr:row>45</xdr:row>
          <xdr:rowOff>47625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59</xdr:row>
          <xdr:rowOff>133350</xdr:rowOff>
        </xdr:from>
        <xdr:to>
          <xdr:col>13</xdr:col>
          <xdr:colOff>714375</xdr:colOff>
          <xdr:row>62</xdr:row>
          <xdr:rowOff>66675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0000000-0008-0000-00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56</xdr:row>
          <xdr:rowOff>28575</xdr:rowOff>
        </xdr:from>
        <xdr:to>
          <xdr:col>13</xdr:col>
          <xdr:colOff>685800</xdr:colOff>
          <xdr:row>57</xdr:row>
          <xdr:rowOff>161925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209550</xdr:colOff>
          <xdr:row>64</xdr:row>
          <xdr:rowOff>161925</xdr:rowOff>
        </xdr:from>
        <xdr:to>
          <xdr:col>13</xdr:col>
          <xdr:colOff>523875</xdr:colOff>
          <xdr:row>66</xdr:row>
          <xdr:rowOff>76200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0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76200</xdr:colOff>
          <xdr:row>68</xdr:row>
          <xdr:rowOff>76200</xdr:rowOff>
        </xdr:from>
        <xdr:to>
          <xdr:col>13</xdr:col>
          <xdr:colOff>685800</xdr:colOff>
          <xdr:row>70</xdr:row>
          <xdr:rowOff>133350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00000000-0008-0000-00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72</xdr:row>
          <xdr:rowOff>180975</xdr:rowOff>
        </xdr:from>
        <xdr:to>
          <xdr:col>13</xdr:col>
          <xdr:colOff>714375</xdr:colOff>
          <xdr:row>75</xdr:row>
          <xdr:rowOff>114300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0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83</xdr:row>
          <xdr:rowOff>47625</xdr:rowOff>
        </xdr:from>
        <xdr:to>
          <xdr:col>13</xdr:col>
          <xdr:colOff>685800</xdr:colOff>
          <xdr:row>86</xdr:row>
          <xdr:rowOff>19050</xdr:rowOff>
        </xdr:to>
        <xdr:sp macro="" textlink="">
          <xdr:nvSpPr>
            <xdr:cNvPr id="1052" name="Object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:a16="http://schemas.microsoft.com/office/drawing/2014/main" id="{00000000-0008-0000-0000-00001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88</xdr:row>
          <xdr:rowOff>19050</xdr:rowOff>
        </xdr:from>
        <xdr:to>
          <xdr:col>13</xdr:col>
          <xdr:colOff>685800</xdr:colOff>
          <xdr:row>90</xdr:row>
          <xdr:rowOff>152400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0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78</xdr:row>
          <xdr:rowOff>47625</xdr:rowOff>
        </xdr:from>
        <xdr:to>
          <xdr:col>13</xdr:col>
          <xdr:colOff>714375</xdr:colOff>
          <xdr:row>81</xdr:row>
          <xdr:rowOff>38100</xdr:rowOff>
        </xdr:to>
        <xdr:sp macro="" textlink="">
          <xdr:nvSpPr>
            <xdr:cNvPr id="1192" name="Object 168" hidden="1">
              <a:extLst>
                <a:ext uri="{63B3BB69-23CF-44E3-9099-C40C66FF867C}">
                  <a14:compatExt spid="_x0000_s1192"/>
                </a:ext>
                <a:ext uri="{FF2B5EF4-FFF2-40B4-BE49-F238E27FC236}">
                  <a16:creationId xmlns:a16="http://schemas.microsoft.com/office/drawing/2014/main" id="{00000000-0008-0000-0000-0000A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28575</xdr:colOff>
          <xdr:row>94</xdr:row>
          <xdr:rowOff>142875</xdr:rowOff>
        </xdr:from>
        <xdr:to>
          <xdr:col>13</xdr:col>
          <xdr:colOff>733425</xdr:colOff>
          <xdr:row>97</xdr:row>
          <xdr:rowOff>104775</xdr:rowOff>
        </xdr:to>
        <xdr:sp macro="" textlink="">
          <xdr:nvSpPr>
            <xdr:cNvPr id="1196" name="Object 172" hidden="1">
              <a:extLst>
                <a:ext uri="{63B3BB69-23CF-44E3-9099-C40C66FF867C}">
                  <a14:compatExt spid="_x0000_s1196"/>
                </a:ext>
                <a:ext uri="{FF2B5EF4-FFF2-40B4-BE49-F238E27FC236}">
                  <a16:creationId xmlns:a16="http://schemas.microsoft.com/office/drawing/2014/main" id="{00000000-0008-0000-0000-0000A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42</xdr:row>
          <xdr:rowOff>142875</xdr:rowOff>
        </xdr:from>
        <xdr:to>
          <xdr:col>12</xdr:col>
          <xdr:colOff>676275</xdr:colOff>
          <xdr:row>44</xdr:row>
          <xdr:rowOff>114300</xdr:rowOff>
        </xdr:to>
        <xdr:sp macro="" textlink="">
          <xdr:nvSpPr>
            <xdr:cNvPr id="1241" name="Object 217" hidden="1">
              <a:extLst>
                <a:ext uri="{63B3BB69-23CF-44E3-9099-C40C66FF867C}">
                  <a14:compatExt spid="_x0000_s1241"/>
                </a:ext>
                <a:ext uri="{FF2B5EF4-FFF2-40B4-BE49-F238E27FC236}">
                  <a16:creationId xmlns:a16="http://schemas.microsoft.com/office/drawing/2014/main" id="{00000000-0008-0000-0000-0000D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323850</xdr:colOff>
          <xdr:row>56</xdr:row>
          <xdr:rowOff>85725</xdr:rowOff>
        </xdr:from>
        <xdr:to>
          <xdr:col>12</xdr:col>
          <xdr:colOff>600075</xdr:colOff>
          <xdr:row>57</xdr:row>
          <xdr:rowOff>123825</xdr:rowOff>
        </xdr:to>
        <xdr:sp macro="" textlink="">
          <xdr:nvSpPr>
            <xdr:cNvPr id="1242" name="Object 218" hidden="1">
              <a:extLst>
                <a:ext uri="{63B3BB69-23CF-44E3-9099-C40C66FF867C}">
                  <a14:compatExt spid="_x0000_s1242"/>
                </a:ext>
                <a:ext uri="{FF2B5EF4-FFF2-40B4-BE49-F238E27FC236}">
                  <a16:creationId xmlns:a16="http://schemas.microsoft.com/office/drawing/2014/main" id="{00000000-0008-0000-0000-0000D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60</xdr:row>
          <xdr:rowOff>9525</xdr:rowOff>
        </xdr:from>
        <xdr:to>
          <xdr:col>12</xdr:col>
          <xdr:colOff>714375</xdr:colOff>
          <xdr:row>61</xdr:row>
          <xdr:rowOff>180975</xdr:rowOff>
        </xdr:to>
        <xdr:sp macro="" textlink="">
          <xdr:nvSpPr>
            <xdr:cNvPr id="1243" name="Object 219" hidden="1">
              <a:extLst>
                <a:ext uri="{63B3BB69-23CF-44E3-9099-C40C66FF867C}">
                  <a14:compatExt spid="_x0000_s1243"/>
                </a:ext>
                <a:ext uri="{FF2B5EF4-FFF2-40B4-BE49-F238E27FC236}">
                  <a16:creationId xmlns:a16="http://schemas.microsoft.com/office/drawing/2014/main" id="{00000000-0008-0000-0000-0000D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209550</xdr:colOff>
          <xdr:row>64</xdr:row>
          <xdr:rowOff>76200</xdr:rowOff>
        </xdr:from>
        <xdr:to>
          <xdr:col>12</xdr:col>
          <xdr:colOff>676275</xdr:colOff>
          <xdr:row>66</xdr:row>
          <xdr:rowOff>85725</xdr:rowOff>
        </xdr:to>
        <xdr:sp macro="" textlink="">
          <xdr:nvSpPr>
            <xdr:cNvPr id="1244" name="Object 220" hidden="1">
              <a:extLst>
                <a:ext uri="{63B3BB69-23CF-44E3-9099-C40C66FF867C}">
                  <a14:compatExt spid="_x0000_s1244"/>
                </a:ext>
                <a:ext uri="{FF2B5EF4-FFF2-40B4-BE49-F238E27FC236}">
                  <a16:creationId xmlns:a16="http://schemas.microsoft.com/office/drawing/2014/main" id="{00000000-0008-0000-0000-0000D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68</xdr:row>
          <xdr:rowOff>152400</xdr:rowOff>
        </xdr:from>
        <xdr:to>
          <xdr:col>12</xdr:col>
          <xdr:colOff>657225</xdr:colOff>
          <xdr:row>70</xdr:row>
          <xdr:rowOff>85725</xdr:rowOff>
        </xdr:to>
        <xdr:sp macro="" textlink="">
          <xdr:nvSpPr>
            <xdr:cNvPr id="1246" name="Object 222" hidden="1">
              <a:extLst>
                <a:ext uri="{63B3BB69-23CF-44E3-9099-C40C66FF867C}">
                  <a14:compatExt spid="_x0000_s1246"/>
                </a:ext>
                <a:ext uri="{FF2B5EF4-FFF2-40B4-BE49-F238E27FC236}">
                  <a16:creationId xmlns:a16="http://schemas.microsoft.com/office/drawing/2014/main" id="{00000000-0008-0000-0000-0000D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73</xdr:row>
          <xdr:rowOff>114300</xdr:rowOff>
        </xdr:from>
        <xdr:to>
          <xdr:col>12</xdr:col>
          <xdr:colOff>657225</xdr:colOff>
          <xdr:row>75</xdr:row>
          <xdr:rowOff>47625</xdr:rowOff>
        </xdr:to>
        <xdr:sp macro="" textlink="">
          <xdr:nvSpPr>
            <xdr:cNvPr id="1247" name="Object 223" hidden="1">
              <a:extLst>
                <a:ext uri="{63B3BB69-23CF-44E3-9099-C40C66FF867C}">
                  <a14:compatExt spid="_x0000_s1247"/>
                </a:ext>
                <a:ext uri="{FF2B5EF4-FFF2-40B4-BE49-F238E27FC236}">
                  <a16:creationId xmlns:a16="http://schemas.microsoft.com/office/drawing/2014/main" id="{00000000-0008-0000-0000-0000D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78</xdr:row>
          <xdr:rowOff>95250</xdr:rowOff>
        </xdr:from>
        <xdr:to>
          <xdr:col>12</xdr:col>
          <xdr:colOff>657225</xdr:colOff>
          <xdr:row>80</xdr:row>
          <xdr:rowOff>28575</xdr:rowOff>
        </xdr:to>
        <xdr:sp macro="" textlink="">
          <xdr:nvSpPr>
            <xdr:cNvPr id="1248" name="Object 224" hidden="1">
              <a:extLst>
                <a:ext uri="{63B3BB69-23CF-44E3-9099-C40C66FF867C}">
                  <a14:compatExt spid="_x0000_s1248"/>
                </a:ext>
                <a:ext uri="{FF2B5EF4-FFF2-40B4-BE49-F238E27FC236}">
                  <a16:creationId xmlns:a16="http://schemas.microsoft.com/office/drawing/2014/main" id="{00000000-0008-0000-0000-0000E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46</xdr:row>
          <xdr:rowOff>161925</xdr:rowOff>
        </xdr:from>
        <xdr:to>
          <xdr:col>13</xdr:col>
          <xdr:colOff>695325</xdr:colOff>
          <xdr:row>49</xdr:row>
          <xdr:rowOff>180975</xdr:rowOff>
        </xdr:to>
        <xdr:sp macro="" textlink="">
          <xdr:nvSpPr>
            <xdr:cNvPr id="1249" name="Object 225" hidden="1">
              <a:extLst>
                <a:ext uri="{63B3BB69-23CF-44E3-9099-C40C66FF867C}">
                  <a14:compatExt spid="_x0000_s1249"/>
                </a:ext>
                <a:ext uri="{FF2B5EF4-FFF2-40B4-BE49-F238E27FC236}">
                  <a16:creationId xmlns:a16="http://schemas.microsoft.com/office/drawing/2014/main" id="{00000000-0008-0000-0000-0000E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47</xdr:row>
          <xdr:rowOff>85725</xdr:rowOff>
        </xdr:from>
        <xdr:to>
          <xdr:col>12</xdr:col>
          <xdr:colOff>676275</xdr:colOff>
          <xdr:row>49</xdr:row>
          <xdr:rowOff>57150</xdr:rowOff>
        </xdr:to>
        <xdr:sp macro="" textlink="">
          <xdr:nvSpPr>
            <xdr:cNvPr id="1250" name="Object 226" hidden="1">
              <a:extLst>
                <a:ext uri="{63B3BB69-23CF-44E3-9099-C40C66FF867C}">
                  <a14:compatExt spid="_x0000_s1250"/>
                </a:ext>
                <a:ext uri="{FF2B5EF4-FFF2-40B4-BE49-F238E27FC236}">
                  <a16:creationId xmlns:a16="http://schemas.microsoft.com/office/drawing/2014/main" id="{00000000-0008-0000-0000-0000E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52</xdr:row>
          <xdr:rowOff>123825</xdr:rowOff>
        </xdr:from>
        <xdr:to>
          <xdr:col>12</xdr:col>
          <xdr:colOff>676275</xdr:colOff>
          <xdr:row>54</xdr:row>
          <xdr:rowOff>76200</xdr:rowOff>
        </xdr:to>
        <xdr:sp macro="" textlink="">
          <xdr:nvSpPr>
            <xdr:cNvPr id="1251" name="Object 227" hidden="1">
              <a:extLst>
                <a:ext uri="{63B3BB69-23CF-44E3-9099-C40C66FF867C}">
                  <a14:compatExt spid="_x0000_s1251"/>
                </a:ext>
                <a:ext uri="{FF2B5EF4-FFF2-40B4-BE49-F238E27FC236}">
                  <a16:creationId xmlns:a16="http://schemas.microsoft.com/office/drawing/2014/main" id="{00000000-0008-0000-0000-0000E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52</xdr:row>
          <xdr:rowOff>28575</xdr:rowOff>
        </xdr:from>
        <xdr:to>
          <xdr:col>13</xdr:col>
          <xdr:colOff>695325</xdr:colOff>
          <xdr:row>55</xdr:row>
          <xdr:rowOff>0</xdr:rowOff>
        </xdr:to>
        <xdr:sp macro="" textlink="">
          <xdr:nvSpPr>
            <xdr:cNvPr id="1252" name="Object 228" hidden="1">
              <a:extLst>
                <a:ext uri="{63B3BB69-23CF-44E3-9099-C40C66FF867C}">
                  <a14:compatExt spid="_x0000_s1252"/>
                </a:ext>
                <a:ext uri="{FF2B5EF4-FFF2-40B4-BE49-F238E27FC236}">
                  <a16:creationId xmlns:a16="http://schemas.microsoft.com/office/drawing/2014/main" id="{00000000-0008-0000-0000-0000E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83</xdr:row>
          <xdr:rowOff>133350</xdr:rowOff>
        </xdr:from>
        <xdr:to>
          <xdr:col>12</xdr:col>
          <xdr:colOff>666750</xdr:colOff>
          <xdr:row>85</xdr:row>
          <xdr:rowOff>76200</xdr:rowOff>
        </xdr:to>
        <xdr:sp macro="" textlink="">
          <xdr:nvSpPr>
            <xdr:cNvPr id="1253" name="Object 229" hidden="1">
              <a:extLst>
                <a:ext uri="{63B3BB69-23CF-44E3-9099-C40C66FF867C}">
                  <a14:compatExt spid="_x0000_s1253"/>
                </a:ext>
                <a:ext uri="{FF2B5EF4-FFF2-40B4-BE49-F238E27FC236}">
                  <a16:creationId xmlns:a16="http://schemas.microsoft.com/office/drawing/2014/main" id="{00000000-0008-0000-0000-0000E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88</xdr:row>
          <xdr:rowOff>114300</xdr:rowOff>
        </xdr:from>
        <xdr:to>
          <xdr:col>12</xdr:col>
          <xdr:colOff>666750</xdr:colOff>
          <xdr:row>90</xdr:row>
          <xdr:rowOff>57150</xdr:rowOff>
        </xdr:to>
        <xdr:sp macro="" textlink="">
          <xdr:nvSpPr>
            <xdr:cNvPr id="1254" name="Object 230" hidden="1">
              <a:extLst>
                <a:ext uri="{63B3BB69-23CF-44E3-9099-C40C66FF867C}">
                  <a14:compatExt spid="_x0000_s1254"/>
                </a:ext>
                <a:ext uri="{FF2B5EF4-FFF2-40B4-BE49-F238E27FC236}">
                  <a16:creationId xmlns:a16="http://schemas.microsoft.com/office/drawing/2014/main" id="{00000000-0008-0000-0000-0000E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247650</xdr:colOff>
          <xdr:row>95</xdr:row>
          <xdr:rowOff>38100</xdr:rowOff>
        </xdr:from>
        <xdr:to>
          <xdr:col>12</xdr:col>
          <xdr:colOff>695325</xdr:colOff>
          <xdr:row>96</xdr:row>
          <xdr:rowOff>180975</xdr:rowOff>
        </xdr:to>
        <xdr:sp macro="" textlink="">
          <xdr:nvSpPr>
            <xdr:cNvPr id="1255" name="Object 231" hidden="1">
              <a:extLst>
                <a:ext uri="{63B3BB69-23CF-44E3-9099-C40C66FF867C}">
                  <a14:compatExt spid="_x0000_s1255"/>
                </a:ext>
                <a:ext uri="{FF2B5EF4-FFF2-40B4-BE49-F238E27FC236}">
                  <a16:creationId xmlns:a16="http://schemas.microsoft.com/office/drawing/2014/main" id="{00000000-0008-0000-0000-0000E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13</xdr:row>
          <xdr:rowOff>38100</xdr:rowOff>
        </xdr:from>
        <xdr:to>
          <xdr:col>13</xdr:col>
          <xdr:colOff>628650</xdr:colOff>
          <xdr:row>15</xdr:row>
          <xdr:rowOff>0</xdr:rowOff>
        </xdr:to>
        <xdr:sp macro="" textlink="">
          <xdr:nvSpPr>
            <xdr:cNvPr id="1256" name="Object 232" hidden="1">
              <a:extLst>
                <a:ext uri="{63B3BB69-23CF-44E3-9099-C40C66FF867C}">
                  <a14:compatExt spid="_x0000_s1256"/>
                </a:ext>
                <a:ext uri="{FF2B5EF4-FFF2-40B4-BE49-F238E27FC236}">
                  <a16:creationId xmlns:a16="http://schemas.microsoft.com/office/drawing/2014/main" id="{00000000-0008-0000-0000-0000E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19</xdr:row>
          <xdr:rowOff>123825</xdr:rowOff>
        </xdr:from>
        <xdr:to>
          <xdr:col>13</xdr:col>
          <xdr:colOff>609600</xdr:colOff>
          <xdr:row>21</xdr:row>
          <xdr:rowOff>142875</xdr:rowOff>
        </xdr:to>
        <xdr:sp macro="" textlink="">
          <xdr:nvSpPr>
            <xdr:cNvPr id="1272" name="Object 248" hidden="1">
              <a:extLst>
                <a:ext uri="{63B3BB69-23CF-44E3-9099-C40C66FF867C}">
                  <a14:compatExt spid="_x0000_s1272"/>
                </a:ext>
                <a:ext uri="{FF2B5EF4-FFF2-40B4-BE49-F238E27FC236}">
                  <a16:creationId xmlns:a16="http://schemas.microsoft.com/office/drawing/2014/main" id="{00000000-0008-0000-0000-0000F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19</xdr:row>
          <xdr:rowOff>76200</xdr:rowOff>
        </xdr:from>
        <xdr:to>
          <xdr:col>12</xdr:col>
          <xdr:colOff>781050</xdr:colOff>
          <xdr:row>21</xdr:row>
          <xdr:rowOff>161925</xdr:rowOff>
        </xdr:to>
        <xdr:sp macro="" textlink="">
          <xdr:nvSpPr>
            <xdr:cNvPr id="1273" name="Object 249" hidden="1">
              <a:extLst>
                <a:ext uri="{63B3BB69-23CF-44E3-9099-C40C66FF867C}">
                  <a14:compatExt spid="_x0000_s1273"/>
                </a:ext>
                <a:ext uri="{FF2B5EF4-FFF2-40B4-BE49-F238E27FC236}">
                  <a16:creationId xmlns:a16="http://schemas.microsoft.com/office/drawing/2014/main" id="{00000000-0008-0000-0000-0000F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133350</xdr:colOff>
          <xdr:row>23</xdr:row>
          <xdr:rowOff>161925</xdr:rowOff>
        </xdr:from>
        <xdr:to>
          <xdr:col>13</xdr:col>
          <xdr:colOff>647700</xdr:colOff>
          <xdr:row>26</xdr:row>
          <xdr:rowOff>28575</xdr:rowOff>
        </xdr:to>
        <xdr:sp macro="" textlink="">
          <xdr:nvSpPr>
            <xdr:cNvPr id="1276" name="Object 252" hidden="1">
              <a:extLst>
                <a:ext uri="{63B3BB69-23CF-44E3-9099-C40C66FF867C}">
                  <a14:compatExt spid="_x0000_s1276"/>
                </a:ext>
                <a:ext uri="{FF2B5EF4-FFF2-40B4-BE49-F238E27FC236}">
                  <a16:creationId xmlns:a16="http://schemas.microsoft.com/office/drawing/2014/main" id="{00000000-0008-0000-0000-0000F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133350</xdr:colOff>
          <xdr:row>23</xdr:row>
          <xdr:rowOff>142875</xdr:rowOff>
        </xdr:from>
        <xdr:to>
          <xdr:col>12</xdr:col>
          <xdr:colOff>800100</xdr:colOff>
          <xdr:row>26</xdr:row>
          <xdr:rowOff>76200</xdr:rowOff>
        </xdr:to>
        <xdr:sp macro="" textlink="">
          <xdr:nvSpPr>
            <xdr:cNvPr id="1277" name="Object 253" hidden="1">
              <a:extLst>
                <a:ext uri="{63B3BB69-23CF-44E3-9099-C40C66FF867C}">
                  <a14:compatExt spid="_x0000_s1277"/>
                </a:ext>
                <a:ext uri="{FF2B5EF4-FFF2-40B4-BE49-F238E27FC236}">
                  <a16:creationId xmlns:a16="http://schemas.microsoft.com/office/drawing/2014/main" id="{00000000-0008-0000-0000-0000F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27</xdr:row>
          <xdr:rowOff>171450</xdr:rowOff>
        </xdr:from>
        <xdr:to>
          <xdr:col>13</xdr:col>
          <xdr:colOff>647700</xdr:colOff>
          <xdr:row>30</xdr:row>
          <xdr:rowOff>66675</xdr:rowOff>
        </xdr:to>
        <xdr:sp macro="" textlink="">
          <xdr:nvSpPr>
            <xdr:cNvPr id="1278" name="Object 254" hidden="1">
              <a:extLst>
                <a:ext uri="{63B3BB69-23CF-44E3-9099-C40C66FF867C}">
                  <a14:compatExt spid="_x0000_s1278"/>
                </a:ext>
                <a:ext uri="{FF2B5EF4-FFF2-40B4-BE49-F238E27FC236}">
                  <a16:creationId xmlns:a16="http://schemas.microsoft.com/office/drawing/2014/main" id="{00000000-0008-0000-0000-0000F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142875</xdr:colOff>
          <xdr:row>27</xdr:row>
          <xdr:rowOff>161925</xdr:rowOff>
        </xdr:from>
        <xdr:to>
          <xdr:col>12</xdr:col>
          <xdr:colOff>828675</xdr:colOff>
          <xdr:row>30</xdr:row>
          <xdr:rowOff>38100</xdr:rowOff>
        </xdr:to>
        <xdr:sp macro="" textlink="">
          <xdr:nvSpPr>
            <xdr:cNvPr id="1279" name="Object 255" hidden="1">
              <a:extLst>
                <a:ext uri="{63B3BB69-23CF-44E3-9099-C40C66FF867C}">
                  <a14:compatExt spid="_x0000_s1279"/>
                </a:ext>
                <a:ext uri="{FF2B5EF4-FFF2-40B4-BE49-F238E27FC236}">
                  <a16:creationId xmlns:a16="http://schemas.microsoft.com/office/drawing/2014/main" id="{00000000-0008-0000-0000-0000F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33</xdr:row>
          <xdr:rowOff>0</xdr:rowOff>
        </xdr:from>
        <xdr:to>
          <xdr:col>13</xdr:col>
          <xdr:colOff>657225</xdr:colOff>
          <xdr:row>35</xdr:row>
          <xdr:rowOff>76200</xdr:rowOff>
        </xdr:to>
        <xdr:sp macro="" textlink="">
          <xdr:nvSpPr>
            <xdr:cNvPr id="1282" name="Object 258" hidden="1">
              <a:extLst>
                <a:ext uri="{63B3BB69-23CF-44E3-9099-C40C66FF867C}">
                  <a14:compatExt spid="_x0000_s1282"/>
                </a:ext>
                <a:ext uri="{FF2B5EF4-FFF2-40B4-BE49-F238E27FC236}">
                  <a16:creationId xmlns:a16="http://schemas.microsoft.com/office/drawing/2014/main" id="{00000000-0008-0000-0000-00000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32</xdr:row>
          <xdr:rowOff>152400</xdr:rowOff>
        </xdr:from>
        <xdr:to>
          <xdr:col>12</xdr:col>
          <xdr:colOff>809625</xdr:colOff>
          <xdr:row>35</xdr:row>
          <xdr:rowOff>95250</xdr:rowOff>
        </xdr:to>
        <xdr:sp macro="" textlink="">
          <xdr:nvSpPr>
            <xdr:cNvPr id="1283" name="Object 259" hidden="1">
              <a:extLst>
                <a:ext uri="{63B3BB69-23CF-44E3-9099-C40C66FF867C}">
                  <a14:compatExt spid="_x0000_s1283"/>
                </a:ext>
                <a:ext uri="{FF2B5EF4-FFF2-40B4-BE49-F238E27FC236}">
                  <a16:creationId xmlns:a16="http://schemas.microsoft.com/office/drawing/2014/main" id="{00000000-0008-0000-0000-00000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228600</xdr:colOff>
          <xdr:row>37</xdr:row>
          <xdr:rowOff>47625</xdr:rowOff>
        </xdr:from>
        <xdr:to>
          <xdr:col>13</xdr:col>
          <xdr:colOff>485775</xdr:colOff>
          <xdr:row>37</xdr:row>
          <xdr:rowOff>257175</xdr:rowOff>
        </xdr:to>
        <xdr:sp macro="" textlink="">
          <xdr:nvSpPr>
            <xdr:cNvPr id="1284" name="Object 260" hidden="1">
              <a:extLst>
                <a:ext uri="{63B3BB69-23CF-44E3-9099-C40C66FF867C}">
                  <a14:compatExt spid="_x0000_s1284"/>
                </a:ext>
                <a:ext uri="{FF2B5EF4-FFF2-40B4-BE49-F238E27FC236}">
                  <a16:creationId xmlns:a16="http://schemas.microsoft.com/office/drawing/2014/main" id="{00000000-0008-0000-0000-00000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276225</xdr:colOff>
          <xdr:row>37</xdr:row>
          <xdr:rowOff>76200</xdr:rowOff>
        </xdr:from>
        <xdr:to>
          <xdr:col>12</xdr:col>
          <xdr:colOff>561975</xdr:colOff>
          <xdr:row>37</xdr:row>
          <xdr:rowOff>285750</xdr:rowOff>
        </xdr:to>
        <xdr:sp macro="" textlink="">
          <xdr:nvSpPr>
            <xdr:cNvPr id="1285" name="Object 261" hidden="1">
              <a:extLst>
                <a:ext uri="{63B3BB69-23CF-44E3-9099-C40C66FF867C}">
                  <a14:compatExt spid="_x0000_s1285"/>
                </a:ext>
                <a:ext uri="{FF2B5EF4-FFF2-40B4-BE49-F238E27FC236}">
                  <a16:creationId xmlns:a16="http://schemas.microsoft.com/office/drawing/2014/main" id="{00000000-0008-0000-0000-00000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200025</xdr:colOff>
          <xdr:row>38</xdr:row>
          <xdr:rowOff>142875</xdr:rowOff>
        </xdr:from>
        <xdr:to>
          <xdr:col>13</xdr:col>
          <xdr:colOff>523875</xdr:colOff>
          <xdr:row>38</xdr:row>
          <xdr:rowOff>419100</xdr:rowOff>
        </xdr:to>
        <xdr:sp macro="" textlink="">
          <xdr:nvSpPr>
            <xdr:cNvPr id="1286" name="Object 262" hidden="1">
              <a:extLst>
                <a:ext uri="{63B3BB69-23CF-44E3-9099-C40C66FF867C}">
                  <a14:compatExt spid="_x0000_s1286"/>
                </a:ext>
                <a:ext uri="{FF2B5EF4-FFF2-40B4-BE49-F238E27FC236}">
                  <a16:creationId xmlns:a16="http://schemas.microsoft.com/office/drawing/2014/main" id="{00000000-0008-0000-0000-00000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266700</xdr:colOff>
          <xdr:row>38</xdr:row>
          <xdr:rowOff>114300</xdr:rowOff>
        </xdr:from>
        <xdr:to>
          <xdr:col>12</xdr:col>
          <xdr:colOff>657225</xdr:colOff>
          <xdr:row>38</xdr:row>
          <xdr:rowOff>400050</xdr:rowOff>
        </xdr:to>
        <xdr:sp macro="" textlink="">
          <xdr:nvSpPr>
            <xdr:cNvPr id="1287" name="Object 263" hidden="1">
              <a:extLst>
                <a:ext uri="{63B3BB69-23CF-44E3-9099-C40C66FF867C}">
                  <a14:compatExt spid="_x0000_s1287"/>
                </a:ext>
                <a:ext uri="{FF2B5EF4-FFF2-40B4-BE49-F238E27FC236}">
                  <a16:creationId xmlns:a16="http://schemas.microsoft.com/office/drawing/2014/main" id="{00000000-0008-0000-0000-00000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219075</xdr:colOff>
          <xdr:row>39</xdr:row>
          <xdr:rowOff>57150</xdr:rowOff>
        </xdr:from>
        <xdr:to>
          <xdr:col>13</xdr:col>
          <xdr:colOff>542925</xdr:colOff>
          <xdr:row>40</xdr:row>
          <xdr:rowOff>142875</xdr:rowOff>
        </xdr:to>
        <xdr:sp macro="" textlink="">
          <xdr:nvSpPr>
            <xdr:cNvPr id="1288" name="Object 264" hidden="1">
              <a:extLst>
                <a:ext uri="{63B3BB69-23CF-44E3-9099-C40C66FF867C}">
                  <a14:compatExt spid="_x0000_s1288"/>
                </a:ext>
                <a:ext uri="{FF2B5EF4-FFF2-40B4-BE49-F238E27FC236}">
                  <a16:creationId xmlns:a16="http://schemas.microsoft.com/office/drawing/2014/main" id="{00000000-0008-0000-0000-00000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276225</xdr:colOff>
          <xdr:row>39</xdr:row>
          <xdr:rowOff>47625</xdr:rowOff>
        </xdr:from>
        <xdr:to>
          <xdr:col>12</xdr:col>
          <xdr:colOff>666750</xdr:colOff>
          <xdr:row>40</xdr:row>
          <xdr:rowOff>152400</xdr:rowOff>
        </xdr:to>
        <xdr:sp macro="" textlink="">
          <xdr:nvSpPr>
            <xdr:cNvPr id="1289" name="Object 265" hidden="1">
              <a:extLst>
                <a:ext uri="{63B3BB69-23CF-44E3-9099-C40C66FF867C}">
                  <a14:compatExt spid="_x0000_s1289"/>
                </a:ext>
                <a:ext uri="{FF2B5EF4-FFF2-40B4-BE49-F238E27FC236}">
                  <a16:creationId xmlns:a16="http://schemas.microsoft.com/office/drawing/2014/main" id="{00000000-0008-0000-0000-00000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12</xdr:row>
          <xdr:rowOff>133350</xdr:rowOff>
        </xdr:from>
        <xdr:to>
          <xdr:col>12</xdr:col>
          <xdr:colOff>819150</xdr:colOff>
          <xdr:row>15</xdr:row>
          <xdr:rowOff>85725</xdr:rowOff>
        </xdr:to>
        <xdr:sp macro="" textlink="">
          <xdr:nvSpPr>
            <xdr:cNvPr id="1290" name="Object 266" hidden="1">
              <a:extLst>
                <a:ext uri="{63B3BB69-23CF-44E3-9099-C40C66FF867C}">
                  <a14:compatExt spid="_x0000_s1290"/>
                </a:ext>
                <a:ext uri="{FF2B5EF4-FFF2-40B4-BE49-F238E27FC236}">
                  <a16:creationId xmlns:a16="http://schemas.microsoft.com/office/drawing/2014/main" id="{FF1CD8B5-8F50-E2C8-AFA0-B105D7435D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.emf"/><Relationship Id="rId21" Type="http://schemas.openxmlformats.org/officeDocument/2006/relationships/oleObject" Target="../embeddings/oleObject11.bin"/><Relationship Id="rId42" Type="http://schemas.openxmlformats.org/officeDocument/2006/relationships/oleObject" Target="../embeddings/oleObject25.bin"/><Relationship Id="rId47" Type="http://schemas.openxmlformats.org/officeDocument/2006/relationships/image" Target="../media/image17.emf"/><Relationship Id="rId63" Type="http://schemas.openxmlformats.org/officeDocument/2006/relationships/image" Target="../media/image25.emf"/><Relationship Id="rId68" Type="http://schemas.openxmlformats.org/officeDocument/2006/relationships/oleObject" Target="../embeddings/oleObject38.bin"/><Relationship Id="rId2" Type="http://schemas.openxmlformats.org/officeDocument/2006/relationships/drawing" Target="../drawings/drawing1.xml"/><Relationship Id="rId16" Type="http://schemas.openxmlformats.org/officeDocument/2006/relationships/image" Target="../media/image6.emf"/><Relationship Id="rId29" Type="http://schemas.openxmlformats.org/officeDocument/2006/relationships/oleObject" Target="../embeddings/oleObject15.bin"/><Relationship Id="rId11" Type="http://schemas.openxmlformats.org/officeDocument/2006/relationships/image" Target="../media/image4.emf"/><Relationship Id="rId24" Type="http://schemas.openxmlformats.org/officeDocument/2006/relationships/image" Target="../media/image9.emf"/><Relationship Id="rId32" Type="http://schemas.openxmlformats.org/officeDocument/2006/relationships/oleObject" Target="../embeddings/oleObject17.bin"/><Relationship Id="rId37" Type="http://schemas.openxmlformats.org/officeDocument/2006/relationships/oleObject" Target="../embeddings/oleObject22.bin"/><Relationship Id="rId40" Type="http://schemas.openxmlformats.org/officeDocument/2006/relationships/oleObject" Target="../embeddings/oleObject24.bin"/><Relationship Id="rId45" Type="http://schemas.openxmlformats.org/officeDocument/2006/relationships/image" Target="../media/image16.emf"/><Relationship Id="rId53" Type="http://schemas.openxmlformats.org/officeDocument/2006/relationships/image" Target="../media/image20.emf"/><Relationship Id="rId58" Type="http://schemas.openxmlformats.org/officeDocument/2006/relationships/oleObject" Target="../embeddings/oleObject33.bin"/><Relationship Id="rId66" Type="http://schemas.openxmlformats.org/officeDocument/2006/relationships/oleObject" Target="../embeddings/oleObject37.bin"/><Relationship Id="rId5" Type="http://schemas.openxmlformats.org/officeDocument/2006/relationships/image" Target="../media/image1.emf"/><Relationship Id="rId61" Type="http://schemas.openxmlformats.org/officeDocument/2006/relationships/image" Target="../media/image24.emf"/><Relationship Id="rId19" Type="http://schemas.openxmlformats.org/officeDocument/2006/relationships/oleObject" Target="../embeddings/oleObject10.bin"/><Relationship Id="rId14" Type="http://schemas.openxmlformats.org/officeDocument/2006/relationships/oleObject" Target="../embeddings/oleObject6.bin"/><Relationship Id="rId22" Type="http://schemas.openxmlformats.org/officeDocument/2006/relationships/image" Target="../media/image8.emf"/><Relationship Id="rId27" Type="http://schemas.openxmlformats.org/officeDocument/2006/relationships/oleObject" Target="../embeddings/oleObject14.bin"/><Relationship Id="rId30" Type="http://schemas.openxmlformats.org/officeDocument/2006/relationships/image" Target="../media/image12.emf"/><Relationship Id="rId35" Type="http://schemas.openxmlformats.org/officeDocument/2006/relationships/oleObject" Target="../embeddings/oleObject20.bin"/><Relationship Id="rId43" Type="http://schemas.openxmlformats.org/officeDocument/2006/relationships/image" Target="../media/image15.emf"/><Relationship Id="rId48" Type="http://schemas.openxmlformats.org/officeDocument/2006/relationships/oleObject" Target="../embeddings/oleObject28.bin"/><Relationship Id="rId56" Type="http://schemas.openxmlformats.org/officeDocument/2006/relationships/oleObject" Target="../embeddings/oleObject32.bin"/><Relationship Id="rId64" Type="http://schemas.openxmlformats.org/officeDocument/2006/relationships/oleObject" Target="../embeddings/oleObject36.bin"/><Relationship Id="rId69" Type="http://schemas.openxmlformats.org/officeDocument/2006/relationships/image" Target="../media/image28.emf"/><Relationship Id="rId8" Type="http://schemas.openxmlformats.org/officeDocument/2006/relationships/oleObject" Target="../embeddings/oleObject3.bin"/><Relationship Id="rId51" Type="http://schemas.openxmlformats.org/officeDocument/2006/relationships/image" Target="../media/image19.emf"/><Relationship Id="rId72" Type="http://schemas.openxmlformats.org/officeDocument/2006/relationships/oleObject" Target="../embeddings/oleObject40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oleObject" Target="../embeddings/oleObject8.bin"/><Relationship Id="rId25" Type="http://schemas.openxmlformats.org/officeDocument/2006/relationships/oleObject" Target="../embeddings/oleObject13.bin"/><Relationship Id="rId33" Type="http://schemas.openxmlformats.org/officeDocument/2006/relationships/oleObject" Target="../embeddings/oleObject18.bin"/><Relationship Id="rId38" Type="http://schemas.openxmlformats.org/officeDocument/2006/relationships/image" Target="../media/image13.emf"/><Relationship Id="rId46" Type="http://schemas.openxmlformats.org/officeDocument/2006/relationships/oleObject" Target="../embeddings/oleObject27.bin"/><Relationship Id="rId59" Type="http://schemas.openxmlformats.org/officeDocument/2006/relationships/image" Target="../media/image23.emf"/><Relationship Id="rId67" Type="http://schemas.openxmlformats.org/officeDocument/2006/relationships/image" Target="../media/image27.emf"/><Relationship Id="rId20" Type="http://schemas.openxmlformats.org/officeDocument/2006/relationships/image" Target="../media/image7.emf"/><Relationship Id="rId41" Type="http://schemas.openxmlformats.org/officeDocument/2006/relationships/image" Target="../media/image14.emf"/><Relationship Id="rId54" Type="http://schemas.openxmlformats.org/officeDocument/2006/relationships/oleObject" Target="../embeddings/oleObject31.bin"/><Relationship Id="rId62" Type="http://schemas.openxmlformats.org/officeDocument/2006/relationships/oleObject" Target="../embeddings/oleObject35.bin"/><Relationship Id="rId70" Type="http://schemas.openxmlformats.org/officeDocument/2006/relationships/oleObject" Target="../embeddings/oleObject39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oleObject" Target="../embeddings/oleObject12.bin"/><Relationship Id="rId28" Type="http://schemas.openxmlformats.org/officeDocument/2006/relationships/image" Target="../media/image11.emf"/><Relationship Id="rId36" Type="http://schemas.openxmlformats.org/officeDocument/2006/relationships/oleObject" Target="../embeddings/oleObject21.bin"/><Relationship Id="rId49" Type="http://schemas.openxmlformats.org/officeDocument/2006/relationships/image" Target="../media/image18.emf"/><Relationship Id="rId57" Type="http://schemas.openxmlformats.org/officeDocument/2006/relationships/image" Target="../media/image22.emf"/><Relationship Id="rId10" Type="http://schemas.openxmlformats.org/officeDocument/2006/relationships/oleObject" Target="../embeddings/oleObject4.bin"/><Relationship Id="rId31" Type="http://schemas.openxmlformats.org/officeDocument/2006/relationships/oleObject" Target="../embeddings/oleObject16.bin"/><Relationship Id="rId44" Type="http://schemas.openxmlformats.org/officeDocument/2006/relationships/oleObject" Target="../embeddings/oleObject26.bin"/><Relationship Id="rId52" Type="http://schemas.openxmlformats.org/officeDocument/2006/relationships/oleObject" Target="../embeddings/oleObject30.bin"/><Relationship Id="rId60" Type="http://schemas.openxmlformats.org/officeDocument/2006/relationships/oleObject" Target="../embeddings/oleObject34.bin"/><Relationship Id="rId65" Type="http://schemas.openxmlformats.org/officeDocument/2006/relationships/image" Target="../media/image26.emf"/><Relationship Id="rId73" Type="http://schemas.openxmlformats.org/officeDocument/2006/relationships/image" Target="../media/image30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9.bin"/><Relationship Id="rId39" Type="http://schemas.openxmlformats.org/officeDocument/2006/relationships/oleObject" Target="../embeddings/oleObject23.bin"/><Relationship Id="rId34" Type="http://schemas.openxmlformats.org/officeDocument/2006/relationships/oleObject" Target="../embeddings/oleObject19.bin"/><Relationship Id="rId50" Type="http://schemas.openxmlformats.org/officeDocument/2006/relationships/oleObject" Target="../embeddings/oleObject29.bin"/><Relationship Id="rId55" Type="http://schemas.openxmlformats.org/officeDocument/2006/relationships/image" Target="../media/image21.emf"/><Relationship Id="rId7" Type="http://schemas.openxmlformats.org/officeDocument/2006/relationships/image" Target="../media/image2.emf"/><Relationship Id="rId71" Type="http://schemas.openxmlformats.org/officeDocument/2006/relationships/image" Target="../media/image29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103"/>
  <sheetViews>
    <sheetView showGridLines="0" tabSelected="1" workbookViewId="0">
      <selection activeCell="J3" sqref="J3:L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/>
    <row r="2" spans="2:14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44" t="s">
        <v>8</v>
      </c>
      <c r="C3" s="145"/>
      <c r="D3" s="146"/>
      <c r="E3" s="147" t="s">
        <v>107</v>
      </c>
      <c r="F3" s="147"/>
      <c r="G3" s="7" t="s">
        <v>1</v>
      </c>
      <c r="H3" s="8" t="s">
        <v>108</v>
      </c>
      <c r="I3" s="9" t="s">
        <v>9</v>
      </c>
      <c r="J3" s="118" t="s">
        <v>175</v>
      </c>
      <c r="K3" s="119"/>
      <c r="L3" s="120"/>
    </row>
    <row r="4" spans="2:14" ht="15.75" thickBot="1">
      <c r="B4" s="148" t="s">
        <v>29</v>
      </c>
      <c r="C4" s="149"/>
      <c r="D4" s="150"/>
      <c r="E4" s="151">
        <f>F101</f>
        <v>0.60023000000000026</v>
      </c>
      <c r="F4" s="152"/>
      <c r="G4" s="10" t="s">
        <v>2</v>
      </c>
      <c r="H4" s="11" t="s">
        <v>10</v>
      </c>
      <c r="I4" s="12" t="s">
        <v>25</v>
      </c>
      <c r="J4" s="121" t="s">
        <v>47</v>
      </c>
      <c r="K4" s="122"/>
      <c r="L4" s="123"/>
    </row>
    <row r="5" spans="2:14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>
      <c r="B6" s="131" t="s">
        <v>3</v>
      </c>
      <c r="C6" s="141" t="s">
        <v>30</v>
      </c>
      <c r="D6" s="124" t="s">
        <v>4</v>
      </c>
      <c r="E6" s="124" t="s">
        <v>5</v>
      </c>
      <c r="F6" s="124" t="s">
        <v>12</v>
      </c>
      <c r="G6" s="124" t="s">
        <v>13</v>
      </c>
      <c r="H6" s="124" t="s">
        <v>6</v>
      </c>
      <c r="I6" s="138" t="s">
        <v>14</v>
      </c>
      <c r="J6" s="124" t="s">
        <v>15</v>
      </c>
      <c r="K6" s="124" t="s">
        <v>16</v>
      </c>
      <c r="L6" s="127" t="s">
        <v>17</v>
      </c>
      <c r="M6" s="127" t="s">
        <v>114</v>
      </c>
      <c r="N6" s="127" t="s">
        <v>115</v>
      </c>
    </row>
    <row r="7" spans="2:14">
      <c r="B7" s="132"/>
      <c r="C7" s="142"/>
      <c r="D7" s="134"/>
      <c r="E7" s="134"/>
      <c r="F7" s="125"/>
      <c r="G7" s="136"/>
      <c r="H7" s="134"/>
      <c r="I7" s="139"/>
      <c r="J7" s="125"/>
      <c r="K7" s="125"/>
      <c r="L7" s="128"/>
      <c r="M7" s="128"/>
      <c r="N7" s="128"/>
    </row>
    <row r="8" spans="2:14" ht="15.75" thickBot="1">
      <c r="B8" s="133"/>
      <c r="C8" s="142"/>
      <c r="D8" s="135"/>
      <c r="E8" s="135"/>
      <c r="F8" s="126"/>
      <c r="G8" s="137"/>
      <c r="H8" s="135"/>
      <c r="I8" s="140"/>
      <c r="J8" s="126"/>
      <c r="K8" s="126"/>
      <c r="L8" s="129"/>
      <c r="M8" s="129"/>
      <c r="N8" s="129"/>
    </row>
    <row r="9" spans="2:14" ht="15.75" thickBot="1">
      <c r="B9" s="39">
        <v>1</v>
      </c>
      <c r="C9" s="38" t="s">
        <v>59</v>
      </c>
      <c r="D9" s="38" t="s">
        <v>48</v>
      </c>
      <c r="E9" s="38" t="s">
        <v>23</v>
      </c>
      <c r="F9" s="76">
        <v>3.2000000000000002E-3</v>
      </c>
      <c r="G9" s="38" t="s">
        <v>124</v>
      </c>
      <c r="H9" s="38" t="s">
        <v>124</v>
      </c>
      <c r="I9" s="70">
        <f>F9*J9</f>
        <v>3.2000000000000002E-3</v>
      </c>
      <c r="J9" s="44">
        <v>1</v>
      </c>
      <c r="K9" s="79">
        <f t="shared" ref="K9:K41" si="0">I9/$F$101</f>
        <v>5.3312896722922856E-3</v>
      </c>
      <c r="L9" s="55">
        <f>K9*1000000</f>
        <v>5331.2896722922851</v>
      </c>
      <c r="M9" s="56" t="s">
        <v>124</v>
      </c>
      <c r="N9" s="57" t="s">
        <v>125</v>
      </c>
    </row>
    <row r="10" spans="2:14" ht="15.75" thickBot="1">
      <c r="B10" s="29">
        <v>2</v>
      </c>
      <c r="C10" s="30" t="s">
        <v>60</v>
      </c>
      <c r="D10" s="30" t="s">
        <v>49</v>
      </c>
      <c r="E10" s="30" t="s">
        <v>23</v>
      </c>
      <c r="F10" s="77">
        <v>3.2000000000000002E-3</v>
      </c>
      <c r="G10" s="30" t="s">
        <v>124</v>
      </c>
      <c r="H10" s="30" t="s">
        <v>124</v>
      </c>
      <c r="I10" s="70">
        <f>F10*J10</f>
        <v>3.2000000000000002E-3</v>
      </c>
      <c r="J10" s="31">
        <v>1</v>
      </c>
      <c r="K10" s="80">
        <f t="shared" si="0"/>
        <v>5.3312896722922856E-3</v>
      </c>
      <c r="L10" s="52">
        <f>K10*1000000</f>
        <v>5331.2896722922851</v>
      </c>
      <c r="M10" s="53" t="s">
        <v>125</v>
      </c>
      <c r="N10" s="54" t="s">
        <v>126</v>
      </c>
    </row>
    <row r="11" spans="2:14" ht="15.75" thickBot="1">
      <c r="B11" s="35">
        <v>3</v>
      </c>
      <c r="C11" s="58" t="s">
        <v>60</v>
      </c>
      <c r="D11" s="36" t="s">
        <v>109</v>
      </c>
      <c r="E11" s="36" t="s">
        <v>110</v>
      </c>
      <c r="F11" s="73">
        <v>5.7999999999999996E-3</v>
      </c>
      <c r="G11" s="36" t="s">
        <v>124</v>
      </c>
      <c r="H11" s="36" t="s">
        <v>124</v>
      </c>
      <c r="I11" s="70">
        <f>F11*J11</f>
        <v>5.7999999999999996E-3</v>
      </c>
      <c r="J11" s="45">
        <v>1</v>
      </c>
      <c r="K11" s="81">
        <f t="shared" si="0"/>
        <v>9.6629625310297677E-3</v>
      </c>
      <c r="L11" s="46">
        <f>K11*1000000</f>
        <v>9662.962531029767</v>
      </c>
      <c r="M11" s="34" t="s">
        <v>125</v>
      </c>
      <c r="N11" s="34" t="s">
        <v>124</v>
      </c>
    </row>
    <row r="12" spans="2:14">
      <c r="B12" s="109">
        <v>4</v>
      </c>
      <c r="C12" s="111" t="s">
        <v>147</v>
      </c>
      <c r="D12" s="111" t="s">
        <v>127</v>
      </c>
      <c r="E12" s="111" t="s">
        <v>128</v>
      </c>
      <c r="F12" s="112">
        <v>2.7347374742590719E-2</v>
      </c>
      <c r="G12" s="68" t="s">
        <v>55</v>
      </c>
      <c r="H12" s="68" t="s">
        <v>21</v>
      </c>
      <c r="I12" s="69">
        <f>+$F$12*J12</f>
        <v>2.7347374742590722E-3</v>
      </c>
      <c r="J12" s="16">
        <v>0.1</v>
      </c>
      <c r="K12" s="85">
        <f t="shared" si="0"/>
        <v>4.5561492665462753E-3</v>
      </c>
      <c r="L12" s="48">
        <f t="shared" ref="L12:L41" si="1">K12*1000000</f>
        <v>4556.1492665462756</v>
      </c>
      <c r="M12" s="171"/>
      <c r="N12" s="175"/>
    </row>
    <row r="13" spans="2:14">
      <c r="B13" s="97"/>
      <c r="C13" s="100"/>
      <c r="D13" s="100"/>
      <c r="E13" s="100"/>
      <c r="F13" s="113"/>
      <c r="G13" s="23" t="s">
        <v>129</v>
      </c>
      <c r="H13" s="23" t="s">
        <v>18</v>
      </c>
      <c r="I13" s="62">
        <f t="shared" ref="I13:I17" si="2">+$F$12*J13</f>
        <v>1.5041056108424896E-2</v>
      </c>
      <c r="J13" s="17">
        <v>0.55000000000000004</v>
      </c>
      <c r="K13" s="82">
        <f t="shared" si="0"/>
        <v>2.5058820966004515E-2</v>
      </c>
      <c r="L13" s="47">
        <f t="shared" si="1"/>
        <v>25058.820966004514</v>
      </c>
      <c r="M13" s="156"/>
      <c r="N13" s="157"/>
    </row>
    <row r="14" spans="2:14">
      <c r="B14" s="97"/>
      <c r="C14" s="100"/>
      <c r="D14" s="100"/>
      <c r="E14" s="100"/>
      <c r="F14" s="113"/>
      <c r="G14" s="23" t="s">
        <v>56</v>
      </c>
      <c r="H14" s="23" t="s">
        <v>130</v>
      </c>
      <c r="I14" s="62">
        <f t="shared" si="2"/>
        <v>1.3673687371295361E-3</v>
      </c>
      <c r="J14" s="17">
        <v>0.05</v>
      </c>
      <c r="K14" s="82">
        <f t="shared" si="0"/>
        <v>2.2780746332731376E-3</v>
      </c>
      <c r="L14" s="47">
        <f t="shared" si="1"/>
        <v>2278.0746332731378</v>
      </c>
      <c r="M14" s="156"/>
      <c r="N14" s="157"/>
    </row>
    <row r="15" spans="2:14">
      <c r="B15" s="97"/>
      <c r="C15" s="100"/>
      <c r="D15" s="100"/>
      <c r="E15" s="100"/>
      <c r="F15" s="113"/>
      <c r="G15" s="23" t="s">
        <v>28</v>
      </c>
      <c r="H15" s="23" t="s">
        <v>131</v>
      </c>
      <c r="I15" s="62">
        <f t="shared" si="2"/>
        <v>1.3673687371295361E-3</v>
      </c>
      <c r="J15" s="17">
        <v>0.05</v>
      </c>
      <c r="K15" s="82">
        <f t="shared" si="0"/>
        <v>2.2780746332731376E-3</v>
      </c>
      <c r="L15" s="47">
        <f t="shared" si="1"/>
        <v>2278.0746332731378</v>
      </c>
      <c r="M15" s="156"/>
      <c r="N15" s="157"/>
    </row>
    <row r="16" spans="2:14">
      <c r="B16" s="97"/>
      <c r="C16" s="100"/>
      <c r="D16" s="100"/>
      <c r="E16" s="143"/>
      <c r="F16" s="113"/>
      <c r="G16" s="23" t="s">
        <v>132</v>
      </c>
      <c r="H16" s="23" t="s">
        <v>58</v>
      </c>
      <c r="I16" s="62">
        <f t="shared" si="2"/>
        <v>2.7347374742590722E-3</v>
      </c>
      <c r="J16" s="17">
        <v>0.1</v>
      </c>
      <c r="K16" s="82">
        <f t="shared" si="0"/>
        <v>4.5561492665462753E-3</v>
      </c>
      <c r="L16" s="47">
        <f t="shared" si="1"/>
        <v>4556.1492665462756</v>
      </c>
      <c r="M16" s="156"/>
      <c r="N16" s="157"/>
    </row>
    <row r="17" spans="2:15" ht="15" customHeight="1">
      <c r="B17" s="97"/>
      <c r="C17" s="100"/>
      <c r="D17" s="100"/>
      <c r="E17" s="143"/>
      <c r="F17" s="113"/>
      <c r="G17" s="60" t="s">
        <v>133</v>
      </c>
      <c r="H17" s="63" t="s">
        <v>57</v>
      </c>
      <c r="I17" s="62">
        <f t="shared" si="2"/>
        <v>2.7347374742590722E-3</v>
      </c>
      <c r="J17" s="17">
        <v>0.1</v>
      </c>
      <c r="K17" s="82">
        <f t="shared" si="0"/>
        <v>4.5561492665462753E-3</v>
      </c>
      <c r="L17" s="47">
        <f t="shared" si="1"/>
        <v>4556.1492665462756</v>
      </c>
      <c r="M17" s="156"/>
      <c r="N17" s="157"/>
    </row>
    <row r="18" spans="2:15" ht="15" customHeight="1">
      <c r="B18" s="97"/>
      <c r="C18" s="100"/>
      <c r="D18" s="100"/>
      <c r="E18" s="143"/>
      <c r="F18" s="113"/>
      <c r="G18" s="60" t="s">
        <v>134</v>
      </c>
      <c r="H18" s="63" t="s">
        <v>135</v>
      </c>
      <c r="I18" s="62">
        <f>+$F$12*J18</f>
        <v>1.3673687371295361E-3</v>
      </c>
      <c r="J18" s="17">
        <v>0.05</v>
      </c>
      <c r="K18" s="82">
        <f t="shared" si="0"/>
        <v>2.2780746332731376E-3</v>
      </c>
      <c r="L18" s="47">
        <f t="shared" si="1"/>
        <v>2278.0746332731378</v>
      </c>
      <c r="M18" s="156"/>
      <c r="N18" s="157"/>
    </row>
    <row r="19" spans="2:15">
      <c r="B19" s="97"/>
      <c r="C19" s="100"/>
      <c r="D19" s="100"/>
      <c r="E19" s="100" t="s">
        <v>148</v>
      </c>
      <c r="F19" s="113">
        <v>3.9197903797713478E-2</v>
      </c>
      <c r="G19" s="23" t="s">
        <v>55</v>
      </c>
      <c r="H19" s="23" t="s">
        <v>21</v>
      </c>
      <c r="I19" s="62">
        <f t="shared" ref="I19:I23" si="3">+$F$19*J19</f>
        <v>1.1759371139314042E-2</v>
      </c>
      <c r="J19" s="17">
        <v>0.3</v>
      </c>
      <c r="K19" s="82">
        <f t="shared" si="0"/>
        <v>1.9591441846149037E-2</v>
      </c>
      <c r="L19" s="47">
        <f t="shared" ref="L19:L23" si="4">K19*1000000</f>
        <v>19591.441846149039</v>
      </c>
      <c r="M19" s="156"/>
      <c r="N19" s="157"/>
    </row>
    <row r="20" spans="2:15">
      <c r="B20" s="97"/>
      <c r="C20" s="100"/>
      <c r="D20" s="100"/>
      <c r="E20" s="100"/>
      <c r="F20" s="113"/>
      <c r="G20" s="23" t="s">
        <v>133</v>
      </c>
      <c r="H20" s="23" t="s">
        <v>57</v>
      </c>
      <c r="I20" s="62">
        <f t="shared" si="3"/>
        <v>5.8796855696570212E-3</v>
      </c>
      <c r="J20" s="17">
        <v>0.15</v>
      </c>
      <c r="K20" s="82">
        <f t="shared" si="0"/>
        <v>9.7957209230745187E-3</v>
      </c>
      <c r="L20" s="47">
        <f t="shared" si="4"/>
        <v>9795.7209230745193</v>
      </c>
      <c r="M20" s="156"/>
      <c r="N20" s="157"/>
    </row>
    <row r="21" spans="2:15">
      <c r="B21" s="97"/>
      <c r="C21" s="100"/>
      <c r="D21" s="100"/>
      <c r="E21" s="100"/>
      <c r="F21" s="113"/>
      <c r="G21" s="23" t="s">
        <v>150</v>
      </c>
      <c r="H21" s="23" t="s">
        <v>131</v>
      </c>
      <c r="I21" s="62">
        <f t="shared" si="3"/>
        <v>5.8796855696570212E-3</v>
      </c>
      <c r="J21" s="17">
        <v>0.15</v>
      </c>
      <c r="K21" s="82">
        <f t="shared" si="0"/>
        <v>9.7957209230745187E-3</v>
      </c>
      <c r="L21" s="47">
        <f t="shared" si="4"/>
        <v>9795.7209230745193</v>
      </c>
      <c r="M21" s="156"/>
      <c r="N21" s="157"/>
    </row>
    <row r="22" spans="2:15">
      <c r="B22" s="97"/>
      <c r="C22" s="100"/>
      <c r="D22" s="100"/>
      <c r="E22" s="143"/>
      <c r="F22" s="113"/>
      <c r="G22" s="23" t="s">
        <v>132</v>
      </c>
      <c r="H22" s="23" t="s">
        <v>58</v>
      </c>
      <c r="I22" s="62">
        <f t="shared" si="3"/>
        <v>1.1759371139314042E-2</v>
      </c>
      <c r="J22" s="17">
        <v>0.3</v>
      </c>
      <c r="K22" s="82">
        <f t="shared" si="0"/>
        <v>1.9591441846149037E-2</v>
      </c>
      <c r="L22" s="47">
        <f t="shared" si="4"/>
        <v>19591.441846149039</v>
      </c>
      <c r="M22" s="156"/>
      <c r="N22" s="157"/>
    </row>
    <row r="23" spans="2:15" ht="15" customHeight="1">
      <c r="B23" s="97"/>
      <c r="C23" s="100"/>
      <c r="D23" s="100"/>
      <c r="E23" s="143"/>
      <c r="F23" s="113"/>
      <c r="G23" s="60" t="s">
        <v>151</v>
      </c>
      <c r="H23" s="63" t="s">
        <v>135</v>
      </c>
      <c r="I23" s="62">
        <f t="shared" si="3"/>
        <v>3.9197903797713483E-3</v>
      </c>
      <c r="J23" s="17">
        <v>0.1</v>
      </c>
      <c r="K23" s="82">
        <f t="shared" si="0"/>
        <v>6.5304806153830145E-3</v>
      </c>
      <c r="L23" s="47">
        <f t="shared" si="4"/>
        <v>6530.4806153830141</v>
      </c>
      <c r="M23" s="156"/>
      <c r="N23" s="157"/>
    </row>
    <row r="24" spans="2:15">
      <c r="B24" s="97"/>
      <c r="C24" s="100"/>
      <c r="D24" s="100"/>
      <c r="E24" s="100" t="s">
        <v>149</v>
      </c>
      <c r="F24" s="113">
        <v>8.2189383431220174E-5</v>
      </c>
      <c r="G24" s="23" t="s">
        <v>152</v>
      </c>
      <c r="H24" s="23" t="s">
        <v>156</v>
      </c>
      <c r="I24" s="62">
        <f>+$F$24*J24</f>
        <v>1.2328407514683026E-5</v>
      </c>
      <c r="J24" s="17">
        <v>0.15</v>
      </c>
      <c r="K24" s="82">
        <f t="shared" si="0"/>
        <v>2.0539472393387568E-5</v>
      </c>
      <c r="L24" s="47">
        <f t="shared" ref="L24:L27" si="5">K24*1000000</f>
        <v>20.53947239338757</v>
      </c>
      <c r="M24" s="156"/>
      <c r="N24" s="157"/>
    </row>
    <row r="25" spans="2:15">
      <c r="B25" s="97"/>
      <c r="C25" s="100"/>
      <c r="D25" s="100"/>
      <c r="E25" s="100"/>
      <c r="F25" s="113"/>
      <c r="G25" s="23" t="s">
        <v>153</v>
      </c>
      <c r="H25" s="23" t="s">
        <v>157</v>
      </c>
      <c r="I25" s="62">
        <f t="shared" ref="I25:I27" si="6">+$F$24*J25</f>
        <v>1.0684619846058624E-5</v>
      </c>
      <c r="J25" s="17">
        <v>0.13</v>
      </c>
      <c r="K25" s="82">
        <f t="shared" si="0"/>
        <v>1.780087607426923E-5</v>
      </c>
      <c r="L25" s="47">
        <f t="shared" si="5"/>
        <v>17.80087607426923</v>
      </c>
      <c r="M25" s="156"/>
      <c r="N25" s="157"/>
    </row>
    <row r="26" spans="2:15">
      <c r="B26" s="97"/>
      <c r="C26" s="100"/>
      <c r="D26" s="100"/>
      <c r="E26" s="100"/>
      <c r="F26" s="113"/>
      <c r="G26" s="23" t="s">
        <v>154</v>
      </c>
      <c r="H26" s="23" t="s">
        <v>158</v>
      </c>
      <c r="I26" s="62">
        <f t="shared" si="6"/>
        <v>1.0684619846058624E-5</v>
      </c>
      <c r="J26" s="17">
        <v>0.13</v>
      </c>
      <c r="K26" s="82">
        <f t="shared" si="0"/>
        <v>1.780087607426923E-5</v>
      </c>
      <c r="L26" s="47">
        <f t="shared" si="5"/>
        <v>17.80087607426923</v>
      </c>
      <c r="M26" s="156"/>
      <c r="N26" s="157"/>
    </row>
    <row r="27" spans="2:15">
      <c r="B27" s="97"/>
      <c r="C27" s="100"/>
      <c r="D27" s="100"/>
      <c r="E27" s="100"/>
      <c r="F27" s="113"/>
      <c r="G27" s="23" t="s">
        <v>155</v>
      </c>
      <c r="H27" s="23" t="s">
        <v>11</v>
      </c>
      <c r="I27" s="62">
        <f t="shared" si="6"/>
        <v>4.8491736224419903E-5</v>
      </c>
      <c r="J27" s="17">
        <v>0.59</v>
      </c>
      <c r="K27" s="82">
        <f t="shared" si="0"/>
        <v>8.0788591413991103E-5</v>
      </c>
      <c r="L27" s="47">
        <f t="shared" si="5"/>
        <v>80.788591413991099</v>
      </c>
      <c r="M27" s="156"/>
      <c r="N27" s="157"/>
    </row>
    <row r="28" spans="2:15">
      <c r="B28" s="97"/>
      <c r="C28" s="100"/>
      <c r="D28" s="100"/>
      <c r="E28" s="100" t="s">
        <v>159</v>
      </c>
      <c r="F28" s="113">
        <v>6.8515098989819806E-2</v>
      </c>
      <c r="G28" s="25" t="s">
        <v>129</v>
      </c>
      <c r="H28" s="26" t="s">
        <v>18</v>
      </c>
      <c r="I28" s="62">
        <f>+$F$28*J28</f>
        <v>6.8434251173011815E-2</v>
      </c>
      <c r="J28" s="17">
        <v>0.99882000000000004</v>
      </c>
      <c r="K28" s="82">
        <f t="shared" si="0"/>
        <v>0.11401338015929191</v>
      </c>
      <c r="L28" s="47">
        <f t="shared" si="1"/>
        <v>114013.3801592919</v>
      </c>
      <c r="M28" s="156"/>
      <c r="N28" s="157"/>
      <c r="O28" s="24"/>
    </row>
    <row r="29" spans="2:15" ht="14.25" customHeight="1">
      <c r="B29" s="97"/>
      <c r="C29" s="100"/>
      <c r="D29" s="100"/>
      <c r="E29" s="100"/>
      <c r="F29" s="113"/>
      <c r="G29" s="25" t="s">
        <v>160</v>
      </c>
      <c r="H29" s="26" t="s">
        <v>136</v>
      </c>
      <c r="I29" s="62">
        <f t="shared" ref="I29:I31" si="7">+$F$28*J29</f>
        <v>1.5073321777760358E-5</v>
      </c>
      <c r="J29" s="17">
        <v>2.2000000000000001E-4</v>
      </c>
      <c r="K29" s="82">
        <f t="shared" si="0"/>
        <v>2.5112576475285059E-5</v>
      </c>
      <c r="L29" s="47">
        <f t="shared" si="1"/>
        <v>25.11257647528506</v>
      </c>
      <c r="M29" s="156"/>
      <c r="N29" s="157"/>
    </row>
    <row r="30" spans="2:15">
      <c r="B30" s="97"/>
      <c r="C30" s="100"/>
      <c r="D30" s="100"/>
      <c r="E30" s="100"/>
      <c r="F30" s="113"/>
      <c r="G30" s="25" t="s">
        <v>137</v>
      </c>
      <c r="H30" s="26" t="s">
        <v>138</v>
      </c>
      <c r="I30" s="62">
        <f t="shared" si="7"/>
        <v>4.1109059393891883E-6</v>
      </c>
      <c r="J30" s="17">
        <v>6.0000000000000002E-5</v>
      </c>
      <c r="K30" s="82">
        <f t="shared" si="0"/>
        <v>6.8488844932595615E-6</v>
      </c>
      <c r="L30" s="47">
        <f t="shared" ref="L30" si="8">K30*1000000</f>
        <v>6.8488844932595612</v>
      </c>
      <c r="M30" s="156"/>
      <c r="N30" s="157"/>
    </row>
    <row r="31" spans="2:15">
      <c r="B31" s="97"/>
      <c r="C31" s="100"/>
      <c r="D31" s="100"/>
      <c r="E31" s="100"/>
      <c r="F31" s="113"/>
      <c r="G31" s="25" t="s">
        <v>144</v>
      </c>
      <c r="H31" s="26" t="s">
        <v>0</v>
      </c>
      <c r="I31" s="62">
        <f t="shared" si="7"/>
        <v>6.1663589090837819E-5</v>
      </c>
      <c r="J31" s="17">
        <v>8.9999999999999998E-4</v>
      </c>
      <c r="K31" s="82">
        <f t="shared" si="0"/>
        <v>1.0273326739889341E-4</v>
      </c>
      <c r="L31" s="47">
        <f t="shared" si="1"/>
        <v>102.73326739889342</v>
      </c>
      <c r="M31" s="156"/>
      <c r="N31" s="157"/>
    </row>
    <row r="32" spans="2:15">
      <c r="B32" s="97"/>
      <c r="C32" s="100"/>
      <c r="D32" s="100"/>
      <c r="E32" s="103" t="s">
        <v>161</v>
      </c>
      <c r="F32" s="113">
        <v>1.6469565287586418E-2</v>
      </c>
      <c r="G32" s="23" t="s">
        <v>162</v>
      </c>
      <c r="H32" s="26" t="s">
        <v>140</v>
      </c>
      <c r="I32" s="62">
        <f>+$F$32*J32</f>
        <v>8.2347826437932095E-4</v>
      </c>
      <c r="J32" s="17">
        <v>0.05</v>
      </c>
      <c r="K32" s="82">
        <f t="shared" si="0"/>
        <v>1.3719378644508281E-3</v>
      </c>
      <c r="L32" s="47">
        <f t="shared" si="1"/>
        <v>1371.9378644508281</v>
      </c>
      <c r="M32" s="156"/>
      <c r="N32" s="157"/>
    </row>
    <row r="33" spans="2:14">
      <c r="B33" s="97"/>
      <c r="C33" s="100"/>
      <c r="D33" s="100"/>
      <c r="E33" s="103"/>
      <c r="F33" s="113"/>
      <c r="G33" s="25" t="s">
        <v>163</v>
      </c>
      <c r="H33" s="26" t="s">
        <v>141</v>
      </c>
      <c r="I33" s="62">
        <f t="shared" ref="I33:I37" si="9">+$F$32*J33</f>
        <v>8.2347826437932095E-4</v>
      </c>
      <c r="J33" s="17">
        <v>0.05</v>
      </c>
      <c r="K33" s="82">
        <f t="shared" si="0"/>
        <v>1.3719378644508281E-3</v>
      </c>
      <c r="L33" s="47">
        <f t="shared" si="1"/>
        <v>1371.9378644508281</v>
      </c>
      <c r="M33" s="156"/>
      <c r="N33" s="157"/>
    </row>
    <row r="34" spans="2:14">
      <c r="B34" s="97"/>
      <c r="C34" s="100"/>
      <c r="D34" s="100"/>
      <c r="E34" s="103"/>
      <c r="F34" s="113"/>
      <c r="G34" s="25" t="s">
        <v>164</v>
      </c>
      <c r="H34" s="26" t="s">
        <v>139</v>
      </c>
      <c r="I34" s="62">
        <f t="shared" si="9"/>
        <v>8.2347826437932095E-4</v>
      </c>
      <c r="J34" s="17">
        <v>0.05</v>
      </c>
      <c r="K34" s="82">
        <f t="shared" si="0"/>
        <v>1.3719378644508281E-3</v>
      </c>
      <c r="L34" s="47">
        <f t="shared" si="1"/>
        <v>1371.9378644508281</v>
      </c>
      <c r="M34" s="156"/>
      <c r="N34" s="157"/>
    </row>
    <row r="35" spans="2:14">
      <c r="B35" s="97"/>
      <c r="C35" s="100"/>
      <c r="D35" s="100"/>
      <c r="E35" s="103"/>
      <c r="F35" s="113"/>
      <c r="G35" s="25" t="s">
        <v>165</v>
      </c>
      <c r="H35" s="26" t="s">
        <v>167</v>
      </c>
      <c r="I35" s="62">
        <f t="shared" si="9"/>
        <v>1.6469565287586418E-4</v>
      </c>
      <c r="J35" s="17">
        <v>0.01</v>
      </c>
      <c r="K35" s="82">
        <f t="shared" si="0"/>
        <v>2.7438757289016561E-4</v>
      </c>
      <c r="L35" s="47">
        <f t="shared" si="1"/>
        <v>274.38757289016559</v>
      </c>
      <c r="M35" s="156"/>
      <c r="N35" s="157"/>
    </row>
    <row r="36" spans="2:14">
      <c r="B36" s="97"/>
      <c r="C36" s="100"/>
      <c r="D36" s="100"/>
      <c r="E36" s="103"/>
      <c r="F36" s="113"/>
      <c r="G36" s="25" t="s">
        <v>142</v>
      </c>
      <c r="H36" s="26" t="s">
        <v>143</v>
      </c>
      <c r="I36" s="62">
        <f t="shared" si="9"/>
        <v>3.2939130575172837E-5</v>
      </c>
      <c r="J36" s="17">
        <v>2E-3</v>
      </c>
      <c r="K36" s="82">
        <f t="shared" si="0"/>
        <v>5.4877514578033128E-5</v>
      </c>
      <c r="L36" s="47">
        <f t="shared" si="1"/>
        <v>54.877514578033129</v>
      </c>
      <c r="M36" s="156"/>
      <c r="N36" s="157"/>
    </row>
    <row r="37" spans="2:14">
      <c r="B37" s="97"/>
      <c r="C37" s="100"/>
      <c r="D37" s="100"/>
      <c r="E37" s="103"/>
      <c r="F37" s="113"/>
      <c r="G37" s="25" t="s">
        <v>166</v>
      </c>
      <c r="H37" s="26" t="s">
        <v>11</v>
      </c>
      <c r="I37" s="62">
        <f t="shared" si="9"/>
        <v>1.3801495710997418E-2</v>
      </c>
      <c r="J37" s="17">
        <v>0.83799999999999997</v>
      </c>
      <c r="K37" s="82">
        <f t="shared" si="0"/>
        <v>2.2993678608195879E-2</v>
      </c>
      <c r="L37" s="47">
        <f t="shared" si="1"/>
        <v>22993.678608195878</v>
      </c>
      <c r="M37" s="156"/>
      <c r="N37" s="157"/>
    </row>
    <row r="38" spans="2:14" ht="30" customHeight="1">
      <c r="B38" s="97"/>
      <c r="C38" s="100"/>
      <c r="D38" s="100"/>
      <c r="E38" s="64" t="s">
        <v>168</v>
      </c>
      <c r="F38" s="78">
        <v>2.351308977567679E-3</v>
      </c>
      <c r="G38" s="37" t="s">
        <v>144</v>
      </c>
      <c r="H38" s="37" t="s">
        <v>0</v>
      </c>
      <c r="I38" s="62">
        <f>+$F$38*J38</f>
        <v>2.351308977567679E-3</v>
      </c>
      <c r="J38" s="17">
        <v>1</v>
      </c>
      <c r="K38" s="82">
        <f t="shared" si="0"/>
        <v>3.9173466463983441E-3</v>
      </c>
      <c r="L38" s="47">
        <f t="shared" si="1"/>
        <v>3917.3466463983441</v>
      </c>
      <c r="M38" s="51"/>
      <c r="N38" s="61"/>
    </row>
    <row r="39" spans="2:14" ht="43.5" customHeight="1">
      <c r="B39" s="97"/>
      <c r="C39" s="100"/>
      <c r="D39" s="100"/>
      <c r="E39" s="64" t="s">
        <v>169</v>
      </c>
      <c r="F39" s="78">
        <v>3.314288890290608E-4</v>
      </c>
      <c r="G39" s="37" t="s">
        <v>170</v>
      </c>
      <c r="H39" s="37" t="s">
        <v>145</v>
      </c>
      <c r="I39" s="62">
        <f>+$F$39*J39</f>
        <v>3.314288890290608E-4</v>
      </c>
      <c r="J39" s="17">
        <v>1</v>
      </c>
      <c r="K39" s="82">
        <f t="shared" si="0"/>
        <v>5.5216981661873057E-4</v>
      </c>
      <c r="L39" s="47">
        <f t="shared" si="1"/>
        <v>552.16981661873058</v>
      </c>
      <c r="M39" s="51"/>
      <c r="N39" s="61"/>
    </row>
    <row r="40" spans="2:14">
      <c r="B40" s="97"/>
      <c r="C40" s="100"/>
      <c r="D40" s="100"/>
      <c r="E40" s="103" t="s">
        <v>146</v>
      </c>
      <c r="F40" s="113">
        <v>5.505129932261715E-3</v>
      </c>
      <c r="G40" s="25" t="s">
        <v>171</v>
      </c>
      <c r="H40" s="26" t="s">
        <v>173</v>
      </c>
      <c r="I40" s="62">
        <f>+$F$40*J40</f>
        <v>5.4665940227358826E-3</v>
      </c>
      <c r="J40" s="17">
        <v>0.99299999999999999</v>
      </c>
      <c r="K40" s="82">
        <f t="shared" si="0"/>
        <v>9.1074988300082968E-3</v>
      </c>
      <c r="L40" s="47">
        <f t="shared" si="1"/>
        <v>9107.4988300082969</v>
      </c>
      <c r="M40" s="156"/>
      <c r="N40" s="157"/>
    </row>
    <row r="41" spans="2:14" ht="15.75" thickBot="1">
      <c r="B41" s="110"/>
      <c r="C41" s="101"/>
      <c r="D41" s="101"/>
      <c r="E41" s="104"/>
      <c r="F41" s="114"/>
      <c r="G41" s="65" t="s">
        <v>172</v>
      </c>
      <c r="H41" s="66" t="s">
        <v>174</v>
      </c>
      <c r="I41" s="67">
        <f>+$F$40*J41</f>
        <v>3.8535909525832005E-5</v>
      </c>
      <c r="J41" s="18">
        <v>7.0000000000000001E-3</v>
      </c>
      <c r="K41" s="86">
        <f t="shared" si="0"/>
        <v>6.420190514608065E-5</v>
      </c>
      <c r="L41" s="49">
        <f t="shared" si="1"/>
        <v>64.201905146080648</v>
      </c>
      <c r="M41" s="159"/>
      <c r="N41" s="170"/>
    </row>
    <row r="42" spans="2:14" ht="13.7" customHeight="1">
      <c r="B42" s="96">
        <v>5</v>
      </c>
      <c r="C42" s="99" t="s">
        <v>31</v>
      </c>
      <c r="D42" s="99" t="s">
        <v>51</v>
      </c>
      <c r="E42" s="99" t="s">
        <v>50</v>
      </c>
      <c r="F42" s="130">
        <v>1.4E-3</v>
      </c>
      <c r="G42" s="40" t="s">
        <v>32</v>
      </c>
      <c r="H42" s="40" t="s">
        <v>34</v>
      </c>
      <c r="I42" s="89">
        <f>+$F$42*J42</f>
        <v>1.0640000000000001E-3</v>
      </c>
      <c r="J42" s="19">
        <v>0.76</v>
      </c>
      <c r="K42" s="83">
        <f t="shared" ref="K42:K64" si="10">I42/$F$101</f>
        <v>1.772653816037185E-3</v>
      </c>
      <c r="L42" s="59">
        <f>K42*1000000</f>
        <v>1772.6538160371849</v>
      </c>
      <c r="M42" s="158"/>
      <c r="N42" s="169"/>
    </row>
    <row r="43" spans="2:14" ht="13.7" customHeight="1">
      <c r="B43" s="97"/>
      <c r="C43" s="100"/>
      <c r="D43" s="100"/>
      <c r="E43" s="100"/>
      <c r="F43" s="113"/>
      <c r="G43" s="37" t="s">
        <v>33</v>
      </c>
      <c r="H43" s="37" t="s">
        <v>11</v>
      </c>
      <c r="I43" s="62">
        <f t="shared" ref="I43:I46" si="11">+$F$42*J43</f>
        <v>2.0999999999999998E-4</v>
      </c>
      <c r="J43" s="17">
        <v>0.15</v>
      </c>
      <c r="K43" s="82">
        <f t="shared" si="10"/>
        <v>3.4986588474418122E-4</v>
      </c>
      <c r="L43" s="47">
        <f t="shared" ref="L43:L44" si="12">K43*1000000</f>
        <v>349.86588474418124</v>
      </c>
      <c r="M43" s="156"/>
      <c r="N43" s="157"/>
    </row>
    <row r="44" spans="2:14" ht="13.7" customHeight="1">
      <c r="B44" s="97"/>
      <c r="C44" s="100"/>
      <c r="D44" s="100"/>
      <c r="E44" s="100"/>
      <c r="F44" s="113"/>
      <c r="G44" s="37" t="s">
        <v>46</v>
      </c>
      <c r="H44" s="37" t="s">
        <v>11</v>
      </c>
      <c r="I44" s="62">
        <f t="shared" si="11"/>
        <v>4.1999999999999998E-5</v>
      </c>
      <c r="J44" s="17">
        <v>0.03</v>
      </c>
      <c r="K44" s="82">
        <f t="shared" si="10"/>
        <v>6.9973176948836242E-5</v>
      </c>
      <c r="L44" s="47">
        <f t="shared" si="12"/>
        <v>69.97317694883624</v>
      </c>
      <c r="M44" s="156"/>
      <c r="N44" s="157"/>
    </row>
    <row r="45" spans="2:14">
      <c r="B45" s="97"/>
      <c r="C45" s="100"/>
      <c r="D45" s="100"/>
      <c r="E45" s="100"/>
      <c r="F45" s="113"/>
      <c r="G45" s="37" t="s">
        <v>53</v>
      </c>
      <c r="H45" s="37" t="s">
        <v>11</v>
      </c>
      <c r="I45" s="62">
        <f t="shared" si="11"/>
        <v>4.1999999999999998E-5</v>
      </c>
      <c r="J45" s="17">
        <v>0.03</v>
      </c>
      <c r="K45" s="82">
        <f t="shared" si="10"/>
        <v>6.9973176948836242E-5</v>
      </c>
      <c r="L45" s="47">
        <f t="shared" ref="L45:L46" si="13">K45*1000000</f>
        <v>69.97317694883624</v>
      </c>
      <c r="M45" s="156"/>
      <c r="N45" s="157"/>
    </row>
    <row r="46" spans="2:14" ht="15.75" thickBot="1">
      <c r="B46" s="110"/>
      <c r="C46" s="101"/>
      <c r="D46" s="101"/>
      <c r="E46" s="101"/>
      <c r="F46" s="114"/>
      <c r="G46" s="43" t="s">
        <v>54</v>
      </c>
      <c r="H46" s="43" t="s">
        <v>35</v>
      </c>
      <c r="I46" s="67">
        <f t="shared" si="11"/>
        <v>4.1999999999999998E-5</v>
      </c>
      <c r="J46" s="18">
        <v>0.03</v>
      </c>
      <c r="K46" s="86">
        <f t="shared" si="10"/>
        <v>6.9973176948836242E-5</v>
      </c>
      <c r="L46" s="49">
        <f t="shared" si="13"/>
        <v>69.97317694883624</v>
      </c>
      <c r="M46" s="159"/>
      <c r="N46" s="170"/>
    </row>
    <row r="47" spans="2:14" ht="13.7" customHeight="1">
      <c r="B47" s="96">
        <v>6</v>
      </c>
      <c r="C47" s="99" t="s">
        <v>31</v>
      </c>
      <c r="D47" s="99" t="s">
        <v>52</v>
      </c>
      <c r="E47" s="99" t="s">
        <v>50</v>
      </c>
      <c r="F47" s="130">
        <v>1.4E-3</v>
      </c>
      <c r="G47" s="40" t="s">
        <v>27</v>
      </c>
      <c r="H47" s="40" t="s">
        <v>26</v>
      </c>
      <c r="I47" s="89">
        <f>+$F$47*J47</f>
        <v>1.0640000000000001E-3</v>
      </c>
      <c r="J47" s="19">
        <v>0.76</v>
      </c>
      <c r="K47" s="83">
        <f t="shared" si="10"/>
        <v>1.772653816037185E-3</v>
      </c>
      <c r="L47" s="59">
        <f>K47*1000000</f>
        <v>1772.6538160371849</v>
      </c>
      <c r="M47" s="158"/>
      <c r="N47" s="169"/>
    </row>
    <row r="48" spans="2:14" ht="13.7" customHeight="1">
      <c r="B48" s="97"/>
      <c r="C48" s="100"/>
      <c r="D48" s="100"/>
      <c r="E48" s="100"/>
      <c r="F48" s="113"/>
      <c r="G48" s="37" t="s">
        <v>33</v>
      </c>
      <c r="H48" s="37" t="s">
        <v>11</v>
      </c>
      <c r="I48" s="62">
        <f t="shared" ref="I48:I51" si="14">+$F$47*J48</f>
        <v>2.0999999999999998E-4</v>
      </c>
      <c r="J48" s="17">
        <v>0.15</v>
      </c>
      <c r="K48" s="82">
        <f t="shared" si="10"/>
        <v>3.4986588474418122E-4</v>
      </c>
      <c r="L48" s="47">
        <f t="shared" ref="L48:L49" si="15">K48*1000000</f>
        <v>349.86588474418124</v>
      </c>
      <c r="M48" s="156"/>
      <c r="N48" s="157"/>
    </row>
    <row r="49" spans="2:14" ht="13.7" customHeight="1">
      <c r="B49" s="97"/>
      <c r="C49" s="100"/>
      <c r="D49" s="100"/>
      <c r="E49" s="100"/>
      <c r="F49" s="113"/>
      <c r="G49" s="37" t="s">
        <v>46</v>
      </c>
      <c r="H49" s="37" t="s">
        <v>11</v>
      </c>
      <c r="I49" s="62">
        <f t="shared" si="14"/>
        <v>4.1999999999999998E-5</v>
      </c>
      <c r="J49" s="17">
        <v>0.03</v>
      </c>
      <c r="K49" s="82">
        <f t="shared" si="10"/>
        <v>6.9973176948836242E-5</v>
      </c>
      <c r="L49" s="47">
        <f t="shared" si="15"/>
        <v>69.97317694883624</v>
      </c>
      <c r="M49" s="156"/>
      <c r="N49" s="157"/>
    </row>
    <row r="50" spans="2:14">
      <c r="B50" s="97"/>
      <c r="C50" s="100"/>
      <c r="D50" s="100"/>
      <c r="E50" s="100"/>
      <c r="F50" s="113"/>
      <c r="G50" s="37" t="s">
        <v>53</v>
      </c>
      <c r="H50" s="37" t="s">
        <v>11</v>
      </c>
      <c r="I50" s="62">
        <f t="shared" si="14"/>
        <v>4.1999999999999998E-5</v>
      </c>
      <c r="J50" s="17">
        <v>0.03</v>
      </c>
      <c r="K50" s="82">
        <f t="shared" si="10"/>
        <v>6.9973176948836242E-5</v>
      </c>
      <c r="L50" s="47">
        <f t="shared" ref="L50:L87" si="16">K50*1000000</f>
        <v>69.97317694883624</v>
      </c>
      <c r="M50" s="156"/>
      <c r="N50" s="157"/>
    </row>
    <row r="51" spans="2:14" ht="15.75" thickBot="1">
      <c r="B51" s="153"/>
      <c r="C51" s="154"/>
      <c r="D51" s="154"/>
      <c r="E51" s="154"/>
      <c r="F51" s="155"/>
      <c r="G51" s="41" t="s">
        <v>54</v>
      </c>
      <c r="H51" s="41" t="s">
        <v>11</v>
      </c>
      <c r="I51" s="71">
        <f t="shared" si="14"/>
        <v>4.1999999999999998E-5</v>
      </c>
      <c r="J51" s="14">
        <v>0.03</v>
      </c>
      <c r="K51" s="84">
        <f t="shared" si="10"/>
        <v>6.9973176948836242E-5</v>
      </c>
      <c r="L51" s="50">
        <f t="shared" si="16"/>
        <v>69.97317694883624</v>
      </c>
      <c r="M51" s="176"/>
      <c r="N51" s="177"/>
    </row>
    <row r="52" spans="2:14" ht="13.7" customHeight="1">
      <c r="B52" s="109">
        <v>7</v>
      </c>
      <c r="C52" s="111" t="s">
        <v>31</v>
      </c>
      <c r="D52" s="111" t="s">
        <v>111</v>
      </c>
      <c r="E52" s="111" t="s">
        <v>50</v>
      </c>
      <c r="F52" s="112">
        <v>2.2000000000000001E-3</v>
      </c>
      <c r="G52" s="42" t="s">
        <v>27</v>
      </c>
      <c r="H52" s="42" t="s">
        <v>26</v>
      </c>
      <c r="I52" s="69">
        <f>+$F$52*J52</f>
        <v>1.6720000000000001E-3</v>
      </c>
      <c r="J52" s="16">
        <v>0.76</v>
      </c>
      <c r="K52" s="85">
        <f t="shared" si="10"/>
        <v>2.7855988537727194E-3</v>
      </c>
      <c r="L52" s="48">
        <f>K52*1000000</f>
        <v>2785.5988537727194</v>
      </c>
      <c r="M52" s="171"/>
      <c r="N52" s="175"/>
    </row>
    <row r="53" spans="2:14" ht="13.7" customHeight="1">
      <c r="B53" s="97"/>
      <c r="C53" s="100"/>
      <c r="D53" s="100"/>
      <c r="E53" s="100"/>
      <c r="F53" s="113"/>
      <c r="G53" s="37" t="s">
        <v>33</v>
      </c>
      <c r="H53" s="37" t="s">
        <v>11</v>
      </c>
      <c r="I53" s="62">
        <f t="shared" ref="I53:I56" si="17">+$F$52*J53</f>
        <v>3.3E-4</v>
      </c>
      <c r="J53" s="17">
        <v>0.15</v>
      </c>
      <c r="K53" s="82">
        <f t="shared" si="10"/>
        <v>5.4978924745514195E-4</v>
      </c>
      <c r="L53" s="47">
        <f t="shared" ref="L53:L56" si="18">K53*1000000</f>
        <v>549.789247455142</v>
      </c>
      <c r="M53" s="156"/>
      <c r="N53" s="157"/>
    </row>
    <row r="54" spans="2:14" ht="13.7" customHeight="1">
      <c r="B54" s="97"/>
      <c r="C54" s="100"/>
      <c r="D54" s="100"/>
      <c r="E54" s="100"/>
      <c r="F54" s="113"/>
      <c r="G54" s="37" t="s">
        <v>46</v>
      </c>
      <c r="H54" s="37" t="s">
        <v>11</v>
      </c>
      <c r="I54" s="62">
        <f t="shared" si="17"/>
        <v>6.6000000000000005E-5</v>
      </c>
      <c r="J54" s="17">
        <v>0.03</v>
      </c>
      <c r="K54" s="82">
        <f t="shared" si="10"/>
        <v>1.099578494910284E-4</v>
      </c>
      <c r="L54" s="47">
        <f t="shared" si="18"/>
        <v>109.9578494910284</v>
      </c>
      <c r="M54" s="156"/>
      <c r="N54" s="157"/>
    </row>
    <row r="55" spans="2:14">
      <c r="B55" s="97"/>
      <c r="C55" s="100"/>
      <c r="D55" s="100"/>
      <c r="E55" s="100"/>
      <c r="F55" s="113"/>
      <c r="G55" s="37" t="s">
        <v>53</v>
      </c>
      <c r="H55" s="37" t="s">
        <v>11</v>
      </c>
      <c r="I55" s="62">
        <f t="shared" si="17"/>
        <v>6.6000000000000005E-5</v>
      </c>
      <c r="J55" s="17">
        <v>0.03</v>
      </c>
      <c r="K55" s="82">
        <f t="shared" si="10"/>
        <v>1.099578494910284E-4</v>
      </c>
      <c r="L55" s="47">
        <f t="shared" si="18"/>
        <v>109.9578494910284</v>
      </c>
      <c r="M55" s="156"/>
      <c r="N55" s="157"/>
    </row>
    <row r="56" spans="2:14" ht="15.75" thickBot="1">
      <c r="B56" s="110"/>
      <c r="C56" s="101"/>
      <c r="D56" s="101"/>
      <c r="E56" s="101"/>
      <c r="F56" s="114"/>
      <c r="G56" s="43" t="s">
        <v>54</v>
      </c>
      <c r="H56" s="43" t="s">
        <v>11</v>
      </c>
      <c r="I56" s="67">
        <f t="shared" si="17"/>
        <v>6.6000000000000005E-5</v>
      </c>
      <c r="J56" s="18">
        <v>0.03</v>
      </c>
      <c r="K56" s="86">
        <f t="shared" si="10"/>
        <v>1.099578494910284E-4</v>
      </c>
      <c r="L56" s="49">
        <f t="shared" si="18"/>
        <v>109.9578494910284</v>
      </c>
      <c r="M56" s="159"/>
      <c r="N56" s="170"/>
    </row>
    <row r="57" spans="2:14" ht="13.7" customHeight="1">
      <c r="B57" s="96">
        <v>8</v>
      </c>
      <c r="C57" s="115" t="s">
        <v>118</v>
      </c>
      <c r="D57" s="99" t="s">
        <v>119</v>
      </c>
      <c r="E57" s="99" t="s">
        <v>120</v>
      </c>
      <c r="F57" s="105">
        <v>2.8E-3</v>
      </c>
      <c r="G57" s="40" t="s">
        <v>116</v>
      </c>
      <c r="H57" s="40" t="s">
        <v>117</v>
      </c>
      <c r="I57" s="89">
        <f>+$F$57*J57</f>
        <v>2.7439999999999999E-3</v>
      </c>
      <c r="J57" s="19">
        <v>0.98</v>
      </c>
      <c r="K57" s="83">
        <f t="shared" si="10"/>
        <v>4.5715808939906346E-3</v>
      </c>
      <c r="L57" s="20">
        <f t="shared" ref="L57:L64" si="19">K57*1000000</f>
        <v>4571.5808939906346</v>
      </c>
      <c r="M57" s="173"/>
      <c r="N57" s="174"/>
    </row>
    <row r="58" spans="2:14" ht="15.75" thickBot="1">
      <c r="B58" s="116"/>
      <c r="C58" s="115"/>
      <c r="D58" s="117"/>
      <c r="E58" s="117"/>
      <c r="F58" s="108"/>
      <c r="G58" s="41" t="s">
        <v>121</v>
      </c>
      <c r="H58" s="90">
        <v>2023568</v>
      </c>
      <c r="I58" s="71">
        <f t="shared" ref="I58" si="20">+$F$57*J58</f>
        <v>5.5999999999999999E-5</v>
      </c>
      <c r="J58" s="14">
        <v>0.02</v>
      </c>
      <c r="K58" s="84">
        <f t="shared" si="10"/>
        <v>9.3297569265114998E-5</v>
      </c>
      <c r="L58" s="15">
        <f t="shared" si="19"/>
        <v>93.297569265115001</v>
      </c>
      <c r="M58" s="173"/>
      <c r="N58" s="174"/>
    </row>
    <row r="59" spans="2:14">
      <c r="B59" s="109">
        <v>9</v>
      </c>
      <c r="C59" s="111" t="s">
        <v>45</v>
      </c>
      <c r="D59" s="111" t="s">
        <v>19</v>
      </c>
      <c r="E59" s="111" t="s">
        <v>36</v>
      </c>
      <c r="F59" s="112">
        <v>0.35110000000000002</v>
      </c>
      <c r="G59" s="42" t="s">
        <v>37</v>
      </c>
      <c r="H59" s="91" t="s">
        <v>11</v>
      </c>
      <c r="I59" s="69">
        <f>+$F$59*J59</f>
        <v>1.7555000000000001E-2</v>
      </c>
      <c r="J59" s="16">
        <v>0.05</v>
      </c>
      <c r="K59" s="85">
        <f t="shared" si="10"/>
        <v>2.9247121936590962E-2</v>
      </c>
      <c r="L59" s="48">
        <f t="shared" si="19"/>
        <v>29247.121936590964</v>
      </c>
      <c r="M59" s="171"/>
      <c r="N59" s="172"/>
    </row>
    <row r="60" spans="2:14">
      <c r="B60" s="97"/>
      <c r="C60" s="100"/>
      <c r="D60" s="100"/>
      <c r="E60" s="100"/>
      <c r="F60" s="113"/>
      <c r="G60" s="37" t="s">
        <v>38</v>
      </c>
      <c r="H60" s="21" t="s">
        <v>20</v>
      </c>
      <c r="I60" s="62">
        <f t="shared" ref="I60:I64" si="21">+$F$59*J60</f>
        <v>5.2665000000000003E-3</v>
      </c>
      <c r="J60" s="17">
        <v>1.4999999999999999E-2</v>
      </c>
      <c r="K60" s="82">
        <f t="shared" si="10"/>
        <v>8.7741365809772889E-3</v>
      </c>
      <c r="L60" s="47">
        <f t="shared" si="19"/>
        <v>8774.1365809772888</v>
      </c>
      <c r="M60" s="156"/>
      <c r="N60" s="161"/>
    </row>
    <row r="61" spans="2:14">
      <c r="B61" s="97"/>
      <c r="C61" s="100"/>
      <c r="D61" s="100"/>
      <c r="E61" s="100"/>
      <c r="F61" s="113"/>
      <c r="G61" s="37" t="s">
        <v>39</v>
      </c>
      <c r="H61" s="37" t="s">
        <v>40</v>
      </c>
      <c r="I61" s="62">
        <f t="shared" si="21"/>
        <v>1.7555000000000001E-2</v>
      </c>
      <c r="J61" s="17">
        <v>0.05</v>
      </c>
      <c r="K61" s="82">
        <f t="shared" si="10"/>
        <v>2.9247121936590962E-2</v>
      </c>
      <c r="L61" s="47">
        <f t="shared" si="19"/>
        <v>29247.121936590964</v>
      </c>
      <c r="M61" s="156"/>
      <c r="N61" s="161"/>
    </row>
    <row r="62" spans="2:14">
      <c r="B62" s="97"/>
      <c r="C62" s="100"/>
      <c r="D62" s="100"/>
      <c r="E62" s="100"/>
      <c r="F62" s="113"/>
      <c r="G62" s="37" t="s">
        <v>41</v>
      </c>
      <c r="H62" s="21" t="s">
        <v>42</v>
      </c>
      <c r="I62" s="62">
        <f t="shared" si="21"/>
        <v>1.7555000000000001E-2</v>
      </c>
      <c r="J62" s="17">
        <v>0.05</v>
      </c>
      <c r="K62" s="82">
        <f t="shared" si="10"/>
        <v>2.9247121936590962E-2</v>
      </c>
      <c r="L62" s="47">
        <f t="shared" si="19"/>
        <v>29247.121936590964</v>
      </c>
      <c r="M62" s="156"/>
      <c r="N62" s="161"/>
    </row>
    <row r="63" spans="2:14">
      <c r="B63" s="97"/>
      <c r="C63" s="100"/>
      <c r="D63" s="100"/>
      <c r="E63" s="100"/>
      <c r="F63" s="113"/>
      <c r="G63" s="37" t="s">
        <v>22</v>
      </c>
      <c r="H63" s="37" t="s">
        <v>24</v>
      </c>
      <c r="I63" s="62">
        <f t="shared" si="21"/>
        <v>1.0533000000000001E-3</v>
      </c>
      <c r="J63" s="17">
        <v>3.0000000000000001E-3</v>
      </c>
      <c r="K63" s="82">
        <f t="shared" si="10"/>
        <v>1.7548273161954577E-3</v>
      </c>
      <c r="L63" s="47">
        <f t="shared" si="19"/>
        <v>1754.8273161954576</v>
      </c>
      <c r="M63" s="156"/>
      <c r="N63" s="161"/>
    </row>
    <row r="64" spans="2:14" ht="15.75" thickBot="1">
      <c r="B64" s="110"/>
      <c r="C64" s="101"/>
      <c r="D64" s="101"/>
      <c r="E64" s="101"/>
      <c r="F64" s="114"/>
      <c r="G64" s="43" t="s">
        <v>43</v>
      </c>
      <c r="H64" s="92" t="s">
        <v>44</v>
      </c>
      <c r="I64" s="67">
        <f t="shared" si="21"/>
        <v>0.29211520000000002</v>
      </c>
      <c r="J64" s="18">
        <v>0.83199999999999996</v>
      </c>
      <c r="K64" s="86">
        <f t="shared" si="10"/>
        <v>0.48667210902487362</v>
      </c>
      <c r="L64" s="49">
        <f t="shared" si="19"/>
        <v>486672.10902487364</v>
      </c>
      <c r="M64" s="159"/>
      <c r="N64" s="162"/>
    </row>
    <row r="65" spans="2:14" ht="13.7" customHeight="1">
      <c r="B65" s="96">
        <v>10</v>
      </c>
      <c r="C65" s="99" t="s">
        <v>61</v>
      </c>
      <c r="D65" s="99" t="s">
        <v>62</v>
      </c>
      <c r="E65" s="102" t="s">
        <v>63</v>
      </c>
      <c r="F65" s="105">
        <v>6.0299999999999999E-2</v>
      </c>
      <c r="G65" s="40" t="s">
        <v>66</v>
      </c>
      <c r="H65" s="40" t="s">
        <v>67</v>
      </c>
      <c r="I65" s="89">
        <f>+$F$65*J65</f>
        <v>5.8189499999999998E-2</v>
      </c>
      <c r="J65" s="19">
        <v>0.96499999999999997</v>
      </c>
      <c r="K65" s="83">
        <f t="shared" ref="K65:K67" si="22">I65/$F$101</f>
        <v>9.6945337620578734E-2</v>
      </c>
      <c r="L65" s="59">
        <f t="shared" ref="L65:L67" si="23">K65*1000000</f>
        <v>96945.337620578735</v>
      </c>
      <c r="M65" s="158"/>
      <c r="N65" s="169"/>
    </row>
    <row r="66" spans="2:14" ht="13.7" customHeight="1">
      <c r="B66" s="97"/>
      <c r="C66" s="100"/>
      <c r="D66" s="100"/>
      <c r="E66" s="103"/>
      <c r="F66" s="106"/>
      <c r="G66" s="37" t="s">
        <v>64</v>
      </c>
      <c r="H66" s="37" t="s">
        <v>68</v>
      </c>
      <c r="I66" s="62">
        <f t="shared" ref="I66:I67" si="24">+$F$65*J66</f>
        <v>1.8089999999999998E-3</v>
      </c>
      <c r="J66" s="17">
        <v>0.03</v>
      </c>
      <c r="K66" s="82">
        <f t="shared" si="22"/>
        <v>3.0138446928677323E-3</v>
      </c>
      <c r="L66" s="47">
        <f t="shared" si="23"/>
        <v>3013.8446928677322</v>
      </c>
      <c r="M66" s="156"/>
      <c r="N66" s="157"/>
    </row>
    <row r="67" spans="2:14" ht="15.75" thickBot="1">
      <c r="B67" s="98"/>
      <c r="C67" s="101"/>
      <c r="D67" s="101"/>
      <c r="E67" s="104"/>
      <c r="F67" s="107"/>
      <c r="G67" s="43" t="s">
        <v>65</v>
      </c>
      <c r="H67" s="43" t="s">
        <v>69</v>
      </c>
      <c r="I67" s="67">
        <f t="shared" si="24"/>
        <v>3.0150000000000001E-4</v>
      </c>
      <c r="J67" s="18">
        <v>5.0000000000000001E-3</v>
      </c>
      <c r="K67" s="86">
        <f t="shared" si="22"/>
        <v>5.0230744881128882E-4</v>
      </c>
      <c r="L67" s="49">
        <f t="shared" si="23"/>
        <v>502.30744881128879</v>
      </c>
      <c r="M67" s="159"/>
      <c r="N67" s="170"/>
    </row>
    <row r="68" spans="2:14">
      <c r="B68" s="96">
        <v>11</v>
      </c>
      <c r="C68" s="99" t="s">
        <v>81</v>
      </c>
      <c r="D68" s="99" t="s">
        <v>82</v>
      </c>
      <c r="E68" s="99" t="s">
        <v>122</v>
      </c>
      <c r="F68" s="130">
        <v>2.4000000000000001E-4</v>
      </c>
      <c r="G68" s="40" t="s">
        <v>84</v>
      </c>
      <c r="H68" s="40" t="s">
        <v>67</v>
      </c>
      <c r="I68" s="89">
        <f>+$F$68*J68</f>
        <v>2.04E-4</v>
      </c>
      <c r="J68" s="19">
        <v>0.85</v>
      </c>
      <c r="K68" s="83">
        <f t="shared" ref="K68:K100" si="25">I68/$F$101</f>
        <v>3.3986971660863319E-4</v>
      </c>
      <c r="L68" s="59">
        <f t="shared" ref="L68:L82" si="26">K68*1000000</f>
        <v>339.86971660863321</v>
      </c>
      <c r="M68" s="158"/>
      <c r="N68" s="160"/>
    </row>
    <row r="69" spans="2:14">
      <c r="B69" s="97"/>
      <c r="C69" s="100"/>
      <c r="D69" s="100"/>
      <c r="E69" s="100"/>
      <c r="F69" s="113"/>
      <c r="G69" s="37" t="s">
        <v>85</v>
      </c>
      <c r="H69" s="37" t="s">
        <v>68</v>
      </c>
      <c r="I69" s="62">
        <f t="shared" ref="I69:I72" si="27">+$F$68*J69</f>
        <v>6.4799999999999998E-6</v>
      </c>
      <c r="J69" s="17">
        <v>2.7E-2</v>
      </c>
      <c r="K69" s="82">
        <f t="shared" si="25"/>
        <v>1.0795861586391878E-5</v>
      </c>
      <c r="L69" s="47">
        <f t="shared" si="26"/>
        <v>10.795861586391878</v>
      </c>
      <c r="M69" s="156"/>
      <c r="N69" s="161"/>
    </row>
    <row r="70" spans="2:14">
      <c r="B70" s="97"/>
      <c r="C70" s="100"/>
      <c r="D70" s="100"/>
      <c r="E70" s="100"/>
      <c r="F70" s="113"/>
      <c r="G70" s="37" t="s">
        <v>86</v>
      </c>
      <c r="H70" s="37" t="s">
        <v>76</v>
      </c>
      <c r="I70" s="62">
        <f t="shared" si="27"/>
        <v>5.5199999999999997E-6</v>
      </c>
      <c r="J70" s="17">
        <v>2.3E-2</v>
      </c>
      <c r="K70" s="82">
        <f t="shared" si="25"/>
        <v>9.1964746847041919E-6</v>
      </c>
      <c r="L70" s="47">
        <f t="shared" si="26"/>
        <v>9.1964746847041923</v>
      </c>
      <c r="M70" s="156"/>
      <c r="N70" s="161"/>
    </row>
    <row r="71" spans="2:14">
      <c r="B71" s="97"/>
      <c r="C71" s="100"/>
      <c r="D71" s="100"/>
      <c r="E71" s="100"/>
      <c r="F71" s="113"/>
      <c r="G71" s="37" t="s">
        <v>87</v>
      </c>
      <c r="H71" s="37" t="s">
        <v>89</v>
      </c>
      <c r="I71" s="62">
        <f t="shared" si="27"/>
        <v>1.2E-5</v>
      </c>
      <c r="J71" s="17">
        <v>0.05</v>
      </c>
      <c r="K71" s="82">
        <f t="shared" si="25"/>
        <v>1.9992336271096073E-5</v>
      </c>
      <c r="L71" s="47">
        <f t="shared" si="26"/>
        <v>19.992336271096072</v>
      </c>
      <c r="M71" s="156"/>
      <c r="N71" s="161"/>
    </row>
    <row r="72" spans="2:14" ht="15.75" thickBot="1">
      <c r="B72" s="110"/>
      <c r="C72" s="101"/>
      <c r="D72" s="101"/>
      <c r="E72" s="101"/>
      <c r="F72" s="114"/>
      <c r="G72" s="43" t="s">
        <v>88</v>
      </c>
      <c r="H72" s="43" t="s">
        <v>89</v>
      </c>
      <c r="I72" s="67">
        <f t="shared" si="27"/>
        <v>1.2E-5</v>
      </c>
      <c r="J72" s="18">
        <v>0.05</v>
      </c>
      <c r="K72" s="86">
        <f t="shared" si="25"/>
        <v>1.9992336271096073E-5</v>
      </c>
      <c r="L72" s="49">
        <f t="shared" si="26"/>
        <v>19.992336271096072</v>
      </c>
      <c r="M72" s="159"/>
      <c r="N72" s="162"/>
    </row>
    <row r="73" spans="2:14">
      <c r="B73" s="96">
        <v>12</v>
      </c>
      <c r="C73" s="99" t="s">
        <v>81</v>
      </c>
      <c r="D73" s="99" t="s">
        <v>91</v>
      </c>
      <c r="E73" s="99" t="s">
        <v>83</v>
      </c>
      <c r="F73" s="130">
        <v>1.7899999999999999E-3</v>
      </c>
      <c r="G73" s="40" t="s">
        <v>84</v>
      </c>
      <c r="H73" s="40" t="s">
        <v>67</v>
      </c>
      <c r="I73" s="89">
        <f>+$F$73*J73</f>
        <v>1.5214999999999998E-3</v>
      </c>
      <c r="J73" s="19">
        <v>0.85</v>
      </c>
      <c r="K73" s="83">
        <f t="shared" si="25"/>
        <v>2.5348616363727225E-3</v>
      </c>
      <c r="L73" s="59">
        <f t="shared" si="26"/>
        <v>2534.8616363727224</v>
      </c>
      <c r="M73" s="158"/>
      <c r="N73" s="160"/>
    </row>
    <row r="74" spans="2:14">
      <c r="B74" s="97"/>
      <c r="C74" s="100"/>
      <c r="D74" s="100"/>
      <c r="E74" s="100"/>
      <c r="F74" s="113"/>
      <c r="G74" s="37" t="s">
        <v>85</v>
      </c>
      <c r="H74" s="37" t="s">
        <v>68</v>
      </c>
      <c r="I74" s="62">
        <f t="shared" ref="I74:I77" si="28">+$F$73*J74</f>
        <v>4.833E-5</v>
      </c>
      <c r="J74" s="17">
        <v>2.7E-2</v>
      </c>
      <c r="K74" s="82">
        <f t="shared" si="25"/>
        <v>8.0519134331839427E-5</v>
      </c>
      <c r="L74" s="47">
        <f t="shared" si="26"/>
        <v>80.519134331839425</v>
      </c>
      <c r="M74" s="156"/>
      <c r="N74" s="161"/>
    </row>
    <row r="75" spans="2:14">
      <c r="B75" s="97"/>
      <c r="C75" s="100"/>
      <c r="D75" s="100"/>
      <c r="E75" s="100"/>
      <c r="F75" s="113"/>
      <c r="G75" s="37" t="s">
        <v>86</v>
      </c>
      <c r="H75" s="37" t="s">
        <v>76</v>
      </c>
      <c r="I75" s="62">
        <f t="shared" si="28"/>
        <v>4.1170000000000001E-5</v>
      </c>
      <c r="J75" s="17">
        <v>2.3E-2</v>
      </c>
      <c r="K75" s="82">
        <f t="shared" si="25"/>
        <v>6.8590373690085432E-5</v>
      </c>
      <c r="L75" s="47">
        <f t="shared" si="26"/>
        <v>68.590373690085428</v>
      </c>
      <c r="M75" s="156"/>
      <c r="N75" s="161"/>
    </row>
    <row r="76" spans="2:14">
      <c r="B76" s="97"/>
      <c r="C76" s="100"/>
      <c r="D76" s="100"/>
      <c r="E76" s="100"/>
      <c r="F76" s="113"/>
      <c r="G76" s="37" t="s">
        <v>87</v>
      </c>
      <c r="H76" s="37" t="s">
        <v>89</v>
      </c>
      <c r="I76" s="62">
        <f t="shared" si="28"/>
        <v>8.9500000000000007E-5</v>
      </c>
      <c r="J76" s="17">
        <v>0.05</v>
      </c>
      <c r="K76" s="82">
        <f t="shared" si="25"/>
        <v>1.4910950802192487E-4</v>
      </c>
      <c r="L76" s="47">
        <f t="shared" si="26"/>
        <v>149.10950802192488</v>
      </c>
      <c r="M76" s="156"/>
      <c r="N76" s="161"/>
    </row>
    <row r="77" spans="2:14" ht="15.75" thickBot="1">
      <c r="B77" s="110"/>
      <c r="C77" s="101"/>
      <c r="D77" s="101"/>
      <c r="E77" s="101"/>
      <c r="F77" s="114"/>
      <c r="G77" s="43" t="s">
        <v>88</v>
      </c>
      <c r="H77" s="43" t="s">
        <v>89</v>
      </c>
      <c r="I77" s="67">
        <f t="shared" si="28"/>
        <v>8.9500000000000007E-5</v>
      </c>
      <c r="J77" s="18">
        <v>0.05</v>
      </c>
      <c r="K77" s="86">
        <f t="shared" si="25"/>
        <v>1.4910950802192487E-4</v>
      </c>
      <c r="L77" s="49">
        <f t="shared" si="26"/>
        <v>149.10950802192488</v>
      </c>
      <c r="M77" s="159"/>
      <c r="N77" s="162"/>
    </row>
    <row r="78" spans="2:14">
      <c r="B78" s="96">
        <v>13</v>
      </c>
      <c r="C78" s="99" t="s">
        <v>81</v>
      </c>
      <c r="D78" s="99" t="s">
        <v>113</v>
      </c>
      <c r="E78" s="99" t="s">
        <v>83</v>
      </c>
      <c r="F78" s="130">
        <v>1.2E-4</v>
      </c>
      <c r="G78" s="40" t="s">
        <v>84</v>
      </c>
      <c r="H78" s="40" t="s">
        <v>67</v>
      </c>
      <c r="I78" s="89">
        <f>+$F$78*J78</f>
        <v>1.02E-4</v>
      </c>
      <c r="J78" s="19">
        <v>0.85</v>
      </c>
      <c r="K78" s="83">
        <f t="shared" si="25"/>
        <v>1.6993485830431659E-4</v>
      </c>
      <c r="L78" s="59">
        <f t="shared" si="26"/>
        <v>169.93485830431661</v>
      </c>
      <c r="M78" s="158"/>
      <c r="N78" s="160"/>
    </row>
    <row r="79" spans="2:14">
      <c r="B79" s="97"/>
      <c r="C79" s="100"/>
      <c r="D79" s="100"/>
      <c r="E79" s="100"/>
      <c r="F79" s="113"/>
      <c r="G79" s="37" t="s">
        <v>85</v>
      </c>
      <c r="H79" s="37" t="s">
        <v>68</v>
      </c>
      <c r="I79" s="62">
        <f t="shared" ref="I79:I82" si="29">+$F$78*J79</f>
        <v>3.2399999999999999E-6</v>
      </c>
      <c r="J79" s="17">
        <v>2.7E-2</v>
      </c>
      <c r="K79" s="82">
        <f t="shared" si="25"/>
        <v>5.3979307931959389E-6</v>
      </c>
      <c r="L79" s="47">
        <f t="shared" si="26"/>
        <v>5.3979307931959388</v>
      </c>
      <c r="M79" s="156"/>
      <c r="N79" s="161"/>
    </row>
    <row r="80" spans="2:14">
      <c r="B80" s="97"/>
      <c r="C80" s="100"/>
      <c r="D80" s="100"/>
      <c r="E80" s="100"/>
      <c r="F80" s="113"/>
      <c r="G80" s="37" t="s">
        <v>86</v>
      </c>
      <c r="H80" s="37" t="s">
        <v>76</v>
      </c>
      <c r="I80" s="62">
        <f t="shared" si="29"/>
        <v>2.7599999999999998E-6</v>
      </c>
      <c r="J80" s="17">
        <v>2.3E-2</v>
      </c>
      <c r="K80" s="82">
        <f t="shared" si="25"/>
        <v>4.5982373423520959E-6</v>
      </c>
      <c r="L80" s="47">
        <f t="shared" si="26"/>
        <v>4.5982373423520961</v>
      </c>
      <c r="M80" s="156"/>
      <c r="N80" s="161"/>
    </row>
    <row r="81" spans="2:14">
      <c r="B81" s="97"/>
      <c r="C81" s="100"/>
      <c r="D81" s="100"/>
      <c r="E81" s="100"/>
      <c r="F81" s="113"/>
      <c r="G81" s="37" t="s">
        <v>87</v>
      </c>
      <c r="H81" s="37" t="s">
        <v>89</v>
      </c>
      <c r="I81" s="62">
        <f t="shared" si="29"/>
        <v>6.0000000000000002E-6</v>
      </c>
      <c r="J81" s="17">
        <v>0.05</v>
      </c>
      <c r="K81" s="82">
        <f t="shared" si="25"/>
        <v>9.9961681355480365E-6</v>
      </c>
      <c r="L81" s="47">
        <f t="shared" si="26"/>
        <v>9.9961681355480358</v>
      </c>
      <c r="M81" s="156"/>
      <c r="N81" s="161"/>
    </row>
    <row r="82" spans="2:14" ht="15.75" thickBot="1">
      <c r="B82" s="110"/>
      <c r="C82" s="101"/>
      <c r="D82" s="101"/>
      <c r="E82" s="101"/>
      <c r="F82" s="114"/>
      <c r="G82" s="43" t="s">
        <v>88</v>
      </c>
      <c r="H82" s="43" t="s">
        <v>89</v>
      </c>
      <c r="I82" s="67">
        <f t="shared" si="29"/>
        <v>6.0000000000000002E-6</v>
      </c>
      <c r="J82" s="18">
        <v>0.05</v>
      </c>
      <c r="K82" s="86">
        <f t="shared" si="25"/>
        <v>9.9961681355480365E-6</v>
      </c>
      <c r="L82" s="49">
        <f t="shared" si="26"/>
        <v>9.9961681355480358</v>
      </c>
      <c r="M82" s="159"/>
      <c r="N82" s="162"/>
    </row>
    <row r="83" spans="2:14">
      <c r="B83" s="96">
        <v>14</v>
      </c>
      <c r="C83" s="99" t="s">
        <v>78</v>
      </c>
      <c r="D83" s="99" t="s">
        <v>79</v>
      </c>
      <c r="E83" s="99" t="s">
        <v>112</v>
      </c>
      <c r="F83" s="130">
        <v>1.6000000000000001E-3</v>
      </c>
      <c r="G83" s="40" t="s">
        <v>70</v>
      </c>
      <c r="H83" s="40" t="s">
        <v>75</v>
      </c>
      <c r="I83" s="89">
        <f>+$F$83*J83</f>
        <v>1.0560000000000001E-3</v>
      </c>
      <c r="J83" s="19">
        <v>0.66</v>
      </c>
      <c r="K83" s="74">
        <f t="shared" si="25"/>
        <v>1.7593255918564544E-3</v>
      </c>
      <c r="L83" s="59">
        <f t="shared" si="16"/>
        <v>1759.3255918564544</v>
      </c>
      <c r="M83" s="158"/>
      <c r="N83" s="160"/>
    </row>
    <row r="84" spans="2:14">
      <c r="B84" s="97"/>
      <c r="C84" s="100"/>
      <c r="D84" s="100"/>
      <c r="E84" s="100"/>
      <c r="F84" s="113"/>
      <c r="G84" s="37" t="s">
        <v>71</v>
      </c>
      <c r="H84" s="37" t="s">
        <v>76</v>
      </c>
      <c r="I84" s="62">
        <f t="shared" ref="I84:I87" si="30">+$F$83*J84</f>
        <v>3.7333280000000004E-4</v>
      </c>
      <c r="J84" s="17">
        <v>0.23333300000000001</v>
      </c>
      <c r="K84" s="72">
        <f t="shared" si="25"/>
        <v>6.2198290655248801E-4</v>
      </c>
      <c r="L84" s="47">
        <f t="shared" si="16"/>
        <v>621.98290655248798</v>
      </c>
      <c r="M84" s="156"/>
      <c r="N84" s="161"/>
    </row>
    <row r="85" spans="2:14">
      <c r="B85" s="97"/>
      <c r="C85" s="100"/>
      <c r="D85" s="100"/>
      <c r="E85" s="100"/>
      <c r="F85" s="113"/>
      <c r="G85" s="37" t="s">
        <v>72</v>
      </c>
      <c r="H85" s="37" t="s">
        <v>77</v>
      </c>
      <c r="I85" s="62">
        <f t="shared" si="30"/>
        <v>4.2667200000000004E-5</v>
      </c>
      <c r="J85" s="17">
        <v>2.6667E-2</v>
      </c>
      <c r="K85" s="72">
        <f t="shared" si="25"/>
        <v>7.1084750845509193E-5</v>
      </c>
      <c r="L85" s="47">
        <f t="shared" si="16"/>
        <v>71.084750845509191</v>
      </c>
      <c r="M85" s="156"/>
      <c r="N85" s="161"/>
    </row>
    <row r="86" spans="2:14">
      <c r="B86" s="97"/>
      <c r="C86" s="100"/>
      <c r="D86" s="100"/>
      <c r="E86" s="100"/>
      <c r="F86" s="113"/>
      <c r="G86" s="37" t="s">
        <v>73</v>
      </c>
      <c r="H86" s="37" t="s">
        <v>77</v>
      </c>
      <c r="I86" s="62">
        <f t="shared" si="30"/>
        <v>3.7332800000000003E-5</v>
      </c>
      <c r="J86" s="17">
        <v>2.3333E-2</v>
      </c>
      <c r="K86" s="72">
        <f t="shared" si="25"/>
        <v>6.2197490961797951E-5</v>
      </c>
      <c r="L86" s="47">
        <f t="shared" si="16"/>
        <v>62.197490961797953</v>
      </c>
      <c r="M86" s="156"/>
      <c r="N86" s="161"/>
    </row>
    <row r="87" spans="2:14" ht="15.75" thickBot="1">
      <c r="B87" s="110"/>
      <c r="C87" s="101"/>
      <c r="D87" s="101"/>
      <c r="E87" s="101"/>
      <c r="F87" s="114"/>
      <c r="G87" s="43" t="s">
        <v>74</v>
      </c>
      <c r="H87" s="43" t="s">
        <v>67</v>
      </c>
      <c r="I87" s="67">
        <f t="shared" si="30"/>
        <v>9.0667200000000005E-5</v>
      </c>
      <c r="J87" s="18">
        <v>5.6667000000000002E-2</v>
      </c>
      <c r="K87" s="75">
        <f t="shared" si="25"/>
        <v>1.5105409592989347E-4</v>
      </c>
      <c r="L87" s="49">
        <f t="shared" si="16"/>
        <v>151.05409592989346</v>
      </c>
      <c r="M87" s="159"/>
      <c r="N87" s="162"/>
    </row>
    <row r="88" spans="2:14">
      <c r="B88" s="96">
        <v>15</v>
      </c>
      <c r="C88" s="99" t="s">
        <v>78</v>
      </c>
      <c r="D88" s="99" t="s">
        <v>90</v>
      </c>
      <c r="E88" s="99" t="s">
        <v>80</v>
      </c>
      <c r="F88" s="130">
        <v>4.9500000000000004E-3</v>
      </c>
      <c r="G88" s="40" t="s">
        <v>70</v>
      </c>
      <c r="H88" s="40" t="s">
        <v>75</v>
      </c>
      <c r="I88" s="89">
        <f>+$F$88*J88</f>
        <v>3.2670000000000004E-3</v>
      </c>
      <c r="J88" s="19">
        <v>0.66</v>
      </c>
      <c r="K88" s="74">
        <f t="shared" si="25"/>
        <v>5.4429135498059063E-3</v>
      </c>
      <c r="L88" s="59">
        <f t="shared" ref="L88:L92" si="31">K88*1000000</f>
        <v>5442.9135498059059</v>
      </c>
      <c r="M88" s="158"/>
      <c r="N88" s="160"/>
    </row>
    <row r="89" spans="2:14">
      <c r="B89" s="97"/>
      <c r="C89" s="100"/>
      <c r="D89" s="100"/>
      <c r="E89" s="100"/>
      <c r="F89" s="113"/>
      <c r="G89" s="37" t="s">
        <v>71</v>
      </c>
      <c r="H89" s="37" t="s">
        <v>76</v>
      </c>
      <c r="I89" s="62">
        <f t="shared" ref="I89:I92" si="32">+$F$88*J89</f>
        <v>1.1549983500000001E-3</v>
      </c>
      <c r="J89" s="17">
        <v>0.23333299999999998</v>
      </c>
      <c r="K89" s="72">
        <f t="shared" si="25"/>
        <v>1.9242596171467597E-3</v>
      </c>
      <c r="L89" s="47">
        <f t="shared" si="31"/>
        <v>1924.2596171467596</v>
      </c>
      <c r="M89" s="156"/>
      <c r="N89" s="161"/>
    </row>
    <row r="90" spans="2:14">
      <c r="B90" s="97"/>
      <c r="C90" s="100"/>
      <c r="D90" s="100"/>
      <c r="E90" s="100"/>
      <c r="F90" s="113"/>
      <c r="G90" s="37" t="s">
        <v>72</v>
      </c>
      <c r="H90" s="37" t="s">
        <v>77</v>
      </c>
      <c r="I90" s="62">
        <f t="shared" si="32"/>
        <v>1.3200165E-4</v>
      </c>
      <c r="J90" s="17">
        <v>2.6667E-2</v>
      </c>
      <c r="K90" s="72">
        <f t="shared" si="25"/>
        <v>2.1991844792829406E-4</v>
      </c>
      <c r="L90" s="47">
        <f t="shared" si="31"/>
        <v>219.91844792829406</v>
      </c>
      <c r="M90" s="156"/>
      <c r="N90" s="161"/>
    </row>
    <row r="91" spans="2:14">
      <c r="B91" s="97"/>
      <c r="C91" s="100"/>
      <c r="D91" s="100"/>
      <c r="E91" s="100"/>
      <c r="F91" s="113"/>
      <c r="G91" s="37" t="s">
        <v>73</v>
      </c>
      <c r="H91" s="37" t="s">
        <v>77</v>
      </c>
      <c r="I91" s="62">
        <f t="shared" si="32"/>
        <v>1.1549835000000001E-4</v>
      </c>
      <c r="J91" s="17">
        <v>2.3333E-2</v>
      </c>
      <c r="K91" s="72">
        <f t="shared" si="25"/>
        <v>1.9242348766306244E-4</v>
      </c>
      <c r="L91" s="47">
        <f t="shared" si="31"/>
        <v>192.42348766306245</v>
      </c>
      <c r="M91" s="156"/>
      <c r="N91" s="161"/>
    </row>
    <row r="92" spans="2:14" ht="15.75" thickBot="1">
      <c r="B92" s="110"/>
      <c r="C92" s="101"/>
      <c r="D92" s="101"/>
      <c r="E92" s="101"/>
      <c r="F92" s="114"/>
      <c r="G92" s="43" t="s">
        <v>74</v>
      </c>
      <c r="H92" s="43" t="s">
        <v>67</v>
      </c>
      <c r="I92" s="67">
        <f t="shared" si="32"/>
        <v>2.8050165000000001E-4</v>
      </c>
      <c r="J92" s="18">
        <v>5.6666999999999995E-2</v>
      </c>
      <c r="K92" s="75">
        <f t="shared" si="25"/>
        <v>4.6732360928310797E-4</v>
      </c>
      <c r="L92" s="49">
        <f t="shared" si="31"/>
        <v>467.323609283108</v>
      </c>
      <c r="M92" s="159"/>
      <c r="N92" s="162"/>
    </row>
    <row r="93" spans="2:14" ht="15.6" customHeight="1">
      <c r="B93" s="96">
        <v>16</v>
      </c>
      <c r="C93" s="99" t="s">
        <v>123</v>
      </c>
      <c r="D93" s="99" t="s">
        <v>105</v>
      </c>
      <c r="E93" s="99" t="s">
        <v>106</v>
      </c>
      <c r="F93" s="130">
        <v>3.3E-4</v>
      </c>
      <c r="G93" s="40" t="s">
        <v>92</v>
      </c>
      <c r="H93" s="40" t="s">
        <v>100</v>
      </c>
      <c r="I93" s="89">
        <f>+$F$93*J93</f>
        <v>2.6647500000000001E-4</v>
      </c>
      <c r="J93" s="19">
        <v>0.8075</v>
      </c>
      <c r="K93" s="83">
        <f t="shared" si="25"/>
        <v>4.4395481732002713E-4</v>
      </c>
      <c r="L93" s="59">
        <f t="shared" ref="L93" si="33">K93*1000000</f>
        <v>443.95481732002713</v>
      </c>
      <c r="M93" s="163"/>
      <c r="N93" s="166"/>
    </row>
    <row r="94" spans="2:14" ht="15.6" customHeight="1">
      <c r="B94" s="97"/>
      <c r="C94" s="100"/>
      <c r="D94" s="100"/>
      <c r="E94" s="100"/>
      <c r="F94" s="113"/>
      <c r="G94" s="37" t="s">
        <v>93</v>
      </c>
      <c r="H94" s="37" t="s">
        <v>68</v>
      </c>
      <c r="I94" s="62">
        <f t="shared" ref="I94:I100" si="34">+$F$93*J94</f>
        <v>9.9000000000000001E-6</v>
      </c>
      <c r="J94" s="17">
        <v>0.03</v>
      </c>
      <c r="K94" s="82">
        <f t="shared" si="25"/>
        <v>1.649367742365426E-5</v>
      </c>
      <c r="L94" s="47">
        <f t="shared" ref="L94:L100" si="35">K94*1000000</f>
        <v>16.493677423654262</v>
      </c>
      <c r="M94" s="164"/>
      <c r="N94" s="167"/>
    </row>
    <row r="95" spans="2:14" ht="15.6" customHeight="1">
      <c r="B95" s="97"/>
      <c r="C95" s="100"/>
      <c r="D95" s="100"/>
      <c r="E95" s="100"/>
      <c r="F95" s="113"/>
      <c r="G95" s="37" t="s">
        <v>94</v>
      </c>
      <c r="H95" s="37" t="s">
        <v>101</v>
      </c>
      <c r="I95" s="62">
        <f t="shared" si="34"/>
        <v>5.7750000000000006E-6</v>
      </c>
      <c r="J95" s="17">
        <v>1.7500000000000002E-2</v>
      </c>
      <c r="K95" s="82">
        <f t="shared" si="25"/>
        <v>9.6213118304649851E-6</v>
      </c>
      <c r="L95" s="47">
        <f t="shared" si="35"/>
        <v>9.6213118304649843</v>
      </c>
      <c r="M95" s="164"/>
      <c r="N95" s="167"/>
    </row>
    <row r="96" spans="2:14" ht="15.6" customHeight="1">
      <c r="B96" s="97"/>
      <c r="C96" s="100"/>
      <c r="D96" s="100"/>
      <c r="E96" s="100"/>
      <c r="F96" s="113"/>
      <c r="G96" s="37" t="s">
        <v>95</v>
      </c>
      <c r="H96" s="37" t="s">
        <v>102</v>
      </c>
      <c r="I96" s="62">
        <f t="shared" si="34"/>
        <v>1.6500000000000001E-6</v>
      </c>
      <c r="J96" s="17">
        <v>5.0000000000000001E-3</v>
      </c>
      <c r="K96" s="82">
        <f t="shared" si="25"/>
        <v>2.74894623727571E-6</v>
      </c>
      <c r="L96" s="47">
        <f t="shared" si="35"/>
        <v>2.7489462372757099</v>
      </c>
      <c r="M96" s="164"/>
      <c r="N96" s="167"/>
    </row>
    <row r="97" spans="2:14" ht="15.6" customHeight="1">
      <c r="B97" s="97"/>
      <c r="C97" s="100"/>
      <c r="D97" s="100"/>
      <c r="E97" s="100"/>
      <c r="F97" s="113"/>
      <c r="G97" s="37" t="s">
        <v>96</v>
      </c>
      <c r="H97" s="37" t="s">
        <v>103</v>
      </c>
      <c r="I97" s="62">
        <f t="shared" si="34"/>
        <v>1.6500000000000001E-6</v>
      </c>
      <c r="J97" s="17">
        <v>5.0000000000000001E-3</v>
      </c>
      <c r="K97" s="82">
        <f t="shared" si="25"/>
        <v>2.74894623727571E-6</v>
      </c>
      <c r="L97" s="47">
        <f t="shared" si="35"/>
        <v>2.7489462372757099</v>
      </c>
      <c r="M97" s="164"/>
      <c r="N97" s="167"/>
    </row>
    <row r="98" spans="2:14" ht="15.6" customHeight="1">
      <c r="B98" s="97"/>
      <c r="C98" s="100"/>
      <c r="D98" s="100"/>
      <c r="E98" s="100"/>
      <c r="F98" s="113"/>
      <c r="G98" s="37" t="s">
        <v>97</v>
      </c>
      <c r="H98" s="37" t="s">
        <v>104</v>
      </c>
      <c r="I98" s="62">
        <f t="shared" si="34"/>
        <v>8.2500000000000006E-6</v>
      </c>
      <c r="J98" s="17">
        <v>2.5000000000000001E-2</v>
      </c>
      <c r="K98" s="82">
        <f t="shared" si="25"/>
        <v>1.374473118637855E-5</v>
      </c>
      <c r="L98" s="47">
        <f t="shared" si="35"/>
        <v>13.74473118637855</v>
      </c>
      <c r="M98" s="164"/>
      <c r="N98" s="167"/>
    </row>
    <row r="99" spans="2:14" ht="15.6" customHeight="1">
      <c r="B99" s="97"/>
      <c r="C99" s="100"/>
      <c r="D99" s="100"/>
      <c r="E99" s="100"/>
      <c r="F99" s="113"/>
      <c r="G99" s="37" t="s">
        <v>98</v>
      </c>
      <c r="H99" s="37" t="s">
        <v>77</v>
      </c>
      <c r="I99" s="62">
        <f t="shared" si="34"/>
        <v>2.145E-5</v>
      </c>
      <c r="J99" s="17">
        <v>6.5000000000000002E-2</v>
      </c>
      <c r="K99" s="82">
        <f t="shared" si="25"/>
        <v>3.5736301084584224E-5</v>
      </c>
      <c r="L99" s="47">
        <f t="shared" si="35"/>
        <v>35.736301084584227</v>
      </c>
      <c r="M99" s="164"/>
      <c r="N99" s="167"/>
    </row>
    <row r="100" spans="2:14" ht="15.6" customHeight="1" thickBot="1">
      <c r="B100" s="110"/>
      <c r="C100" s="101"/>
      <c r="D100" s="101"/>
      <c r="E100" s="101"/>
      <c r="F100" s="114"/>
      <c r="G100" s="43" t="s">
        <v>99</v>
      </c>
      <c r="H100" s="43" t="s">
        <v>67</v>
      </c>
      <c r="I100" s="67">
        <f t="shared" si="34"/>
        <v>1.485E-5</v>
      </c>
      <c r="J100" s="18">
        <v>4.4999999999999998E-2</v>
      </c>
      <c r="K100" s="86">
        <f t="shared" si="25"/>
        <v>2.4740516135481387E-5</v>
      </c>
      <c r="L100" s="49">
        <f t="shared" si="35"/>
        <v>24.740516135481386</v>
      </c>
      <c r="M100" s="165"/>
      <c r="N100" s="168"/>
    </row>
    <row r="101" spans="2:14" ht="15.75" thickBot="1">
      <c r="B101" s="93" t="s">
        <v>7</v>
      </c>
      <c r="C101" s="94"/>
      <c r="D101" s="95"/>
      <c r="E101" s="95"/>
      <c r="F101" s="87">
        <f>SUM(F9:F100)</f>
        <v>0.60023000000000026</v>
      </c>
      <c r="G101" s="4"/>
      <c r="H101" s="27"/>
      <c r="I101" s="87"/>
      <c r="J101" s="88">
        <f>SUM(J9:J100)</f>
        <v>23.000000000000014</v>
      </c>
      <c r="K101" s="32">
        <f>SUM(K9:K100)</f>
        <v>0.99999999999999989</v>
      </c>
      <c r="L101" s="33">
        <f>SUM(L9:L100)</f>
        <v>1000000</v>
      </c>
    </row>
    <row r="102" spans="2:14">
      <c r="F102" s="22"/>
      <c r="G102" s="22"/>
    </row>
    <row r="103" spans="2:14">
      <c r="F103" s="28"/>
    </row>
  </sheetData>
  <mergeCells count="131">
    <mergeCell ref="M40:M41"/>
    <mergeCell ref="N40:N41"/>
    <mergeCell ref="M12:M18"/>
    <mergeCell ref="N12:N18"/>
    <mergeCell ref="E28:E31"/>
    <mergeCell ref="F28:F31"/>
    <mergeCell ref="M28:M31"/>
    <mergeCell ref="N28:N31"/>
    <mergeCell ref="E32:E37"/>
    <mergeCell ref="F32:F37"/>
    <mergeCell ref="M32:M37"/>
    <mergeCell ref="N32:N37"/>
    <mergeCell ref="M59:M64"/>
    <mergeCell ref="N59:N64"/>
    <mergeCell ref="M57:M58"/>
    <mergeCell ref="N57:N58"/>
    <mergeCell ref="M42:M46"/>
    <mergeCell ref="N42:N46"/>
    <mergeCell ref="M52:M56"/>
    <mergeCell ref="N52:N56"/>
    <mergeCell ref="M47:M51"/>
    <mergeCell ref="N47:N51"/>
    <mergeCell ref="M88:M92"/>
    <mergeCell ref="N88:N92"/>
    <mergeCell ref="M73:M77"/>
    <mergeCell ref="N73:N77"/>
    <mergeCell ref="M93:M100"/>
    <mergeCell ref="N93:N100"/>
    <mergeCell ref="M83:M87"/>
    <mergeCell ref="N83:N87"/>
    <mergeCell ref="M68:M72"/>
    <mergeCell ref="N68:N72"/>
    <mergeCell ref="M78:M82"/>
    <mergeCell ref="N78:N82"/>
    <mergeCell ref="M6:M8"/>
    <mergeCell ref="N6:N8"/>
    <mergeCell ref="B78:B82"/>
    <mergeCell ref="C78:C82"/>
    <mergeCell ref="D78:D82"/>
    <mergeCell ref="E78:E82"/>
    <mergeCell ref="F78:F82"/>
    <mergeCell ref="B52:B56"/>
    <mergeCell ref="C52:C56"/>
    <mergeCell ref="D52:D56"/>
    <mergeCell ref="E52:E56"/>
    <mergeCell ref="F52:F56"/>
    <mergeCell ref="B68:B72"/>
    <mergeCell ref="C68:C72"/>
    <mergeCell ref="D68:D72"/>
    <mergeCell ref="E68:E72"/>
    <mergeCell ref="F68:F72"/>
    <mergeCell ref="C59:C64"/>
    <mergeCell ref="M19:M23"/>
    <mergeCell ref="N19:N23"/>
    <mergeCell ref="M24:M27"/>
    <mergeCell ref="N24:N27"/>
    <mergeCell ref="M65:M67"/>
    <mergeCell ref="N65:N67"/>
    <mergeCell ref="F73:F77"/>
    <mergeCell ref="B88:B92"/>
    <mergeCell ref="C88:C92"/>
    <mergeCell ref="D88:D92"/>
    <mergeCell ref="E88:E92"/>
    <mergeCell ref="F88:F92"/>
    <mergeCell ref="B83:B87"/>
    <mergeCell ref="C83:C87"/>
    <mergeCell ref="D83:D87"/>
    <mergeCell ref="E83:E87"/>
    <mergeCell ref="F83:F87"/>
    <mergeCell ref="B4:D4"/>
    <mergeCell ref="E4:F4"/>
    <mergeCell ref="B47:B51"/>
    <mergeCell ref="C47:C51"/>
    <mergeCell ref="D47:D51"/>
    <mergeCell ref="E47:E51"/>
    <mergeCell ref="F47:F51"/>
    <mergeCell ref="B12:B41"/>
    <mergeCell ref="C12:C41"/>
    <mergeCell ref="D12:D41"/>
    <mergeCell ref="E12:E18"/>
    <mergeCell ref="F12:F18"/>
    <mergeCell ref="E40:E41"/>
    <mergeCell ref="F40:F41"/>
    <mergeCell ref="J3:L3"/>
    <mergeCell ref="J4:L4"/>
    <mergeCell ref="J6:J8"/>
    <mergeCell ref="K6:K8"/>
    <mergeCell ref="L6:L8"/>
    <mergeCell ref="B42:B46"/>
    <mergeCell ref="D42:D46"/>
    <mergeCell ref="E42:E46"/>
    <mergeCell ref="F42:F46"/>
    <mergeCell ref="B6:B8"/>
    <mergeCell ref="D6:D8"/>
    <mergeCell ref="E6:E8"/>
    <mergeCell ref="F6:F8"/>
    <mergeCell ref="G6:G8"/>
    <mergeCell ref="H6:H8"/>
    <mergeCell ref="I6:I8"/>
    <mergeCell ref="C6:C8"/>
    <mergeCell ref="C42:C46"/>
    <mergeCell ref="E19:E23"/>
    <mergeCell ref="F19:F23"/>
    <mergeCell ref="E24:E27"/>
    <mergeCell ref="F24:F27"/>
    <mergeCell ref="B3:D3"/>
    <mergeCell ref="E3:F3"/>
    <mergeCell ref="B101:E101"/>
    <mergeCell ref="B65:B67"/>
    <mergeCell ref="C65:C67"/>
    <mergeCell ref="D65:D67"/>
    <mergeCell ref="E65:E67"/>
    <mergeCell ref="F65:F67"/>
    <mergeCell ref="F57:F58"/>
    <mergeCell ref="B59:B64"/>
    <mergeCell ref="D59:D64"/>
    <mergeCell ref="E59:E64"/>
    <mergeCell ref="F59:F64"/>
    <mergeCell ref="C57:C58"/>
    <mergeCell ref="B57:B58"/>
    <mergeCell ref="D57:D58"/>
    <mergeCell ref="E57:E58"/>
    <mergeCell ref="C93:C100"/>
    <mergeCell ref="B93:B100"/>
    <mergeCell ref="D93:D100"/>
    <mergeCell ref="E93:E100"/>
    <mergeCell ref="F93:F100"/>
    <mergeCell ref="B73:B77"/>
    <mergeCell ref="C73:C77"/>
    <mergeCell ref="D73:D77"/>
    <mergeCell ref="E73:E77"/>
  </mergeCells>
  <phoneticPr fontId="5" type="noConversion"/>
  <conditionalFormatting sqref="G13:G14 G16 G20">
    <cfRule type="cellIs" dxfId="4" priority="6" stopIfTrue="1" operator="equal">
      <formula>#REF!</formula>
    </cfRule>
  </conditionalFormatting>
  <conditionalFormatting sqref="G15">
    <cfRule type="cellIs" dxfId="3" priority="5" stopIfTrue="1" operator="equal">
      <formula>#REF!</formula>
    </cfRule>
  </conditionalFormatting>
  <conditionalFormatting sqref="G21">
    <cfRule type="cellIs" dxfId="2" priority="3" stopIfTrue="1" operator="equal">
      <formula>#REF!</formula>
    </cfRule>
  </conditionalFormatting>
  <conditionalFormatting sqref="G22">
    <cfRule type="cellIs" dxfId="1" priority="4" stopIfTrue="1" operator="equal">
      <formula>#REF!</formula>
    </cfRule>
  </conditionalFormatting>
  <conditionalFormatting sqref="G25:G27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ignoredErrors>
    <ignoredError sqref="I12:I18 I19:I41 I42:I100" unlockedFormula="1"/>
  </ignoredErrors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6" r:id="rId4">
          <objectPr defaultSize="0" autoPict="0" r:id="rId5">
            <anchor moveWithCells="1">
              <from>
                <xdr:col>13</xdr:col>
                <xdr:colOff>66675</xdr:colOff>
                <xdr:row>42</xdr:row>
                <xdr:rowOff>47625</xdr:rowOff>
              </from>
              <to>
                <xdr:col>13</xdr:col>
                <xdr:colOff>695325</xdr:colOff>
                <xdr:row>45</xdr:row>
                <xdr:rowOff>47625</xdr:rowOff>
              </to>
            </anchor>
          </objectPr>
        </oleObject>
      </mc:Choice>
      <mc:Fallback>
        <oleObject progId="Acrobat Document" dvAspect="DVASPECT_ICON" shapeId="1026" r:id="rId4"/>
      </mc:Fallback>
    </mc:AlternateContent>
    <mc:AlternateContent xmlns:mc="http://schemas.openxmlformats.org/markup-compatibility/2006">
      <mc:Choice Requires="x14">
        <oleObject progId="Acrobat Document" dvAspect="DVASPECT_ICON" shapeId="1030" r:id="rId6">
          <objectPr defaultSize="0" autoPict="0" r:id="rId7">
            <anchor moveWithCells="1">
              <from>
                <xdr:col>13</xdr:col>
                <xdr:colOff>57150</xdr:colOff>
                <xdr:row>59</xdr:row>
                <xdr:rowOff>133350</xdr:rowOff>
              </from>
              <to>
                <xdr:col>13</xdr:col>
                <xdr:colOff>714375</xdr:colOff>
                <xdr:row>62</xdr:row>
                <xdr:rowOff>66675</xdr:rowOff>
              </to>
            </anchor>
          </objectPr>
        </oleObject>
      </mc:Choice>
      <mc:Fallback>
        <oleObject progId="Acrobat Document" dvAspect="DVASPECT_ICON" shapeId="1030" r:id="rId6"/>
      </mc:Fallback>
    </mc:AlternateContent>
    <mc:AlternateContent xmlns:mc="http://schemas.openxmlformats.org/markup-compatibility/2006">
      <mc:Choice Requires="x14">
        <oleObject progId="Acrobat Document" dvAspect="DVASPECT_ICON" shapeId="1033" r:id="rId8">
          <objectPr defaultSize="0" autoPict="0" r:id="rId9">
            <anchor moveWithCells="1">
              <from>
                <xdr:col>13</xdr:col>
                <xdr:colOff>85725</xdr:colOff>
                <xdr:row>56</xdr:row>
                <xdr:rowOff>28575</xdr:rowOff>
              </from>
              <to>
                <xdr:col>13</xdr:col>
                <xdr:colOff>685800</xdr:colOff>
                <xdr:row>57</xdr:row>
                <xdr:rowOff>161925</xdr:rowOff>
              </to>
            </anchor>
          </objectPr>
        </oleObject>
      </mc:Choice>
      <mc:Fallback>
        <oleObject progId="Acrobat Document" dvAspect="DVASPECT_ICON" shapeId="1033" r:id="rId8"/>
      </mc:Fallback>
    </mc:AlternateContent>
    <mc:AlternateContent xmlns:mc="http://schemas.openxmlformats.org/markup-compatibility/2006">
      <mc:Choice Requires="x14">
        <oleObject progId="Acrobat Document" dvAspect="DVASPECT_ICON" shapeId="1043" r:id="rId10">
          <objectPr defaultSize="0" autoPict="0" r:id="rId11">
            <anchor moveWithCells="1">
              <from>
                <xdr:col>13</xdr:col>
                <xdr:colOff>209550</xdr:colOff>
                <xdr:row>64</xdr:row>
                <xdr:rowOff>161925</xdr:rowOff>
              </from>
              <to>
                <xdr:col>13</xdr:col>
                <xdr:colOff>523875</xdr:colOff>
                <xdr:row>66</xdr:row>
                <xdr:rowOff>76200</xdr:rowOff>
              </to>
            </anchor>
          </objectPr>
        </oleObject>
      </mc:Choice>
      <mc:Fallback>
        <oleObject progId="Acrobat Document" dvAspect="DVASPECT_ICON" shapeId="1043" r:id="rId10"/>
      </mc:Fallback>
    </mc:AlternateContent>
    <mc:AlternateContent xmlns:mc="http://schemas.openxmlformats.org/markup-compatibility/2006">
      <mc:Choice Requires="x14">
        <oleObject progId="Acrobat Document" dvAspect="DVASPECT_ICON" shapeId="1044" r:id="rId12">
          <objectPr defaultSize="0" autoPict="0" r:id="rId13">
            <anchor moveWithCells="1">
              <from>
                <xdr:col>13</xdr:col>
                <xdr:colOff>76200</xdr:colOff>
                <xdr:row>68</xdr:row>
                <xdr:rowOff>76200</xdr:rowOff>
              </from>
              <to>
                <xdr:col>13</xdr:col>
                <xdr:colOff>685800</xdr:colOff>
                <xdr:row>70</xdr:row>
                <xdr:rowOff>133350</xdr:rowOff>
              </to>
            </anchor>
          </objectPr>
        </oleObject>
      </mc:Choice>
      <mc:Fallback>
        <oleObject progId="Acrobat Document" dvAspect="DVASPECT_ICON" shapeId="1044" r:id="rId12"/>
      </mc:Fallback>
    </mc:AlternateContent>
    <mc:AlternateContent xmlns:mc="http://schemas.openxmlformats.org/markup-compatibility/2006">
      <mc:Choice Requires="x14">
        <oleObject progId="Acrobat Document" dvAspect="DVASPECT_ICON" shapeId="1048" r:id="rId14">
          <objectPr defaultSize="0" autoPict="0" r:id="rId13">
            <anchor moveWithCells="1">
              <from>
                <xdr:col>13</xdr:col>
                <xdr:colOff>66675</xdr:colOff>
                <xdr:row>72</xdr:row>
                <xdr:rowOff>180975</xdr:rowOff>
              </from>
              <to>
                <xdr:col>13</xdr:col>
                <xdr:colOff>714375</xdr:colOff>
                <xdr:row>75</xdr:row>
                <xdr:rowOff>114300</xdr:rowOff>
              </to>
            </anchor>
          </objectPr>
        </oleObject>
      </mc:Choice>
      <mc:Fallback>
        <oleObject progId="Acrobat Document" dvAspect="DVASPECT_ICON" shapeId="1048" r:id="rId14"/>
      </mc:Fallback>
    </mc:AlternateContent>
    <mc:AlternateContent xmlns:mc="http://schemas.openxmlformats.org/markup-compatibility/2006">
      <mc:Choice Requires="x14">
        <oleObject progId="Acrobat Document" dvAspect="DVASPECT_ICON" shapeId="1052" r:id="rId15">
          <objectPr defaultSize="0" autoPict="0" r:id="rId16">
            <anchor moveWithCells="1">
              <from>
                <xdr:col>13</xdr:col>
                <xdr:colOff>66675</xdr:colOff>
                <xdr:row>83</xdr:row>
                <xdr:rowOff>47625</xdr:rowOff>
              </from>
              <to>
                <xdr:col>13</xdr:col>
                <xdr:colOff>685800</xdr:colOff>
                <xdr:row>86</xdr:row>
                <xdr:rowOff>19050</xdr:rowOff>
              </to>
            </anchor>
          </objectPr>
        </oleObject>
      </mc:Choice>
      <mc:Fallback>
        <oleObject progId="Acrobat Document" dvAspect="DVASPECT_ICON" shapeId="1052" r:id="rId15"/>
      </mc:Fallback>
    </mc:AlternateContent>
    <mc:AlternateContent xmlns:mc="http://schemas.openxmlformats.org/markup-compatibility/2006">
      <mc:Choice Requires="x14">
        <oleObject progId="Acrobat Document" dvAspect="DVASPECT_ICON" shapeId="1054" r:id="rId17">
          <objectPr defaultSize="0" autoPict="0" r:id="rId16">
            <anchor moveWithCells="1">
              <from>
                <xdr:col>13</xdr:col>
                <xdr:colOff>47625</xdr:colOff>
                <xdr:row>88</xdr:row>
                <xdr:rowOff>19050</xdr:rowOff>
              </from>
              <to>
                <xdr:col>13</xdr:col>
                <xdr:colOff>685800</xdr:colOff>
                <xdr:row>90</xdr:row>
                <xdr:rowOff>152400</xdr:rowOff>
              </to>
            </anchor>
          </objectPr>
        </oleObject>
      </mc:Choice>
      <mc:Fallback>
        <oleObject progId="Acrobat Document" dvAspect="DVASPECT_ICON" shapeId="1054" r:id="rId17"/>
      </mc:Fallback>
    </mc:AlternateContent>
    <mc:AlternateContent xmlns:mc="http://schemas.openxmlformats.org/markup-compatibility/2006">
      <mc:Choice Requires="x14">
        <oleObject progId="Acrobat Document" dvAspect="DVASPECT_ICON" shapeId="1192" r:id="rId18">
          <objectPr defaultSize="0" autoPict="0" r:id="rId13">
            <anchor moveWithCells="1">
              <from>
                <xdr:col>13</xdr:col>
                <xdr:colOff>66675</xdr:colOff>
                <xdr:row>78</xdr:row>
                <xdr:rowOff>47625</xdr:rowOff>
              </from>
              <to>
                <xdr:col>13</xdr:col>
                <xdr:colOff>714375</xdr:colOff>
                <xdr:row>81</xdr:row>
                <xdr:rowOff>38100</xdr:rowOff>
              </to>
            </anchor>
          </objectPr>
        </oleObject>
      </mc:Choice>
      <mc:Fallback>
        <oleObject progId="Acrobat Document" dvAspect="DVASPECT_ICON" shapeId="1192" r:id="rId18"/>
      </mc:Fallback>
    </mc:AlternateContent>
    <mc:AlternateContent xmlns:mc="http://schemas.openxmlformats.org/markup-compatibility/2006">
      <mc:Choice Requires="x14">
        <oleObject progId="포장기 셸 개체" dvAspect="DVASPECT_ICON" shapeId="1196" r:id="rId19">
          <objectPr defaultSize="0" autoPict="0" r:id="rId20">
            <anchor moveWithCells="1">
              <from>
                <xdr:col>13</xdr:col>
                <xdr:colOff>28575</xdr:colOff>
                <xdr:row>94</xdr:row>
                <xdr:rowOff>142875</xdr:rowOff>
              </from>
              <to>
                <xdr:col>13</xdr:col>
                <xdr:colOff>733425</xdr:colOff>
                <xdr:row>97</xdr:row>
                <xdr:rowOff>104775</xdr:rowOff>
              </to>
            </anchor>
          </objectPr>
        </oleObject>
      </mc:Choice>
      <mc:Fallback>
        <oleObject progId="포장기 셸 개체" dvAspect="DVASPECT_ICON" shapeId="1196" r:id="rId19"/>
      </mc:Fallback>
    </mc:AlternateContent>
    <mc:AlternateContent xmlns:mc="http://schemas.openxmlformats.org/markup-compatibility/2006">
      <mc:Choice Requires="x14">
        <oleObject progId="포장기 셸 개체" dvAspect="DVASPECT_ICON" shapeId="1241" r:id="rId21">
          <objectPr defaultSize="0" autoPict="0" r:id="rId22">
            <anchor moveWithCells="1">
              <from>
                <xdr:col>12</xdr:col>
                <xdr:colOff>285750</xdr:colOff>
                <xdr:row>42</xdr:row>
                <xdr:rowOff>142875</xdr:rowOff>
              </from>
              <to>
                <xdr:col>12</xdr:col>
                <xdr:colOff>676275</xdr:colOff>
                <xdr:row>44</xdr:row>
                <xdr:rowOff>114300</xdr:rowOff>
              </to>
            </anchor>
          </objectPr>
        </oleObject>
      </mc:Choice>
      <mc:Fallback>
        <oleObject progId="포장기 셸 개체" dvAspect="DVASPECT_ICON" shapeId="1241" r:id="rId21"/>
      </mc:Fallback>
    </mc:AlternateContent>
    <mc:AlternateContent xmlns:mc="http://schemas.openxmlformats.org/markup-compatibility/2006">
      <mc:Choice Requires="x14">
        <oleObject progId="Acrobat Document" dvAspect="DVASPECT_ICON" shapeId="1242" r:id="rId23">
          <objectPr defaultSize="0" autoPict="0" r:id="rId24">
            <anchor moveWithCells="1">
              <from>
                <xdr:col>12</xdr:col>
                <xdr:colOff>323850</xdr:colOff>
                <xdr:row>56</xdr:row>
                <xdr:rowOff>85725</xdr:rowOff>
              </from>
              <to>
                <xdr:col>12</xdr:col>
                <xdr:colOff>600075</xdr:colOff>
                <xdr:row>57</xdr:row>
                <xdr:rowOff>123825</xdr:rowOff>
              </to>
            </anchor>
          </objectPr>
        </oleObject>
      </mc:Choice>
      <mc:Fallback>
        <oleObject progId="Acrobat Document" dvAspect="DVASPECT_ICON" shapeId="1242" r:id="rId23"/>
      </mc:Fallback>
    </mc:AlternateContent>
    <mc:AlternateContent xmlns:mc="http://schemas.openxmlformats.org/markup-compatibility/2006">
      <mc:Choice Requires="x14">
        <oleObject progId="Acrobat Document" dvAspect="DVASPECT_ICON" shapeId="1243" r:id="rId25">
          <objectPr defaultSize="0" autoPict="0" r:id="rId26">
            <anchor moveWithCells="1">
              <from>
                <xdr:col>12</xdr:col>
                <xdr:colOff>238125</xdr:colOff>
                <xdr:row>60</xdr:row>
                <xdr:rowOff>9525</xdr:rowOff>
              </from>
              <to>
                <xdr:col>12</xdr:col>
                <xdr:colOff>714375</xdr:colOff>
                <xdr:row>61</xdr:row>
                <xdr:rowOff>180975</xdr:rowOff>
              </to>
            </anchor>
          </objectPr>
        </oleObject>
      </mc:Choice>
      <mc:Fallback>
        <oleObject progId="Acrobat Document" dvAspect="DVASPECT_ICON" shapeId="1243" r:id="rId25"/>
      </mc:Fallback>
    </mc:AlternateContent>
    <mc:AlternateContent xmlns:mc="http://schemas.openxmlformats.org/markup-compatibility/2006">
      <mc:Choice Requires="x14">
        <oleObject progId="포장기 셸 개체" dvAspect="DVASPECT_ICON" shapeId="1244" r:id="rId27">
          <objectPr defaultSize="0" autoPict="0" r:id="rId28">
            <anchor moveWithCells="1">
              <from>
                <xdr:col>12</xdr:col>
                <xdr:colOff>209550</xdr:colOff>
                <xdr:row>64</xdr:row>
                <xdr:rowOff>76200</xdr:rowOff>
              </from>
              <to>
                <xdr:col>12</xdr:col>
                <xdr:colOff>676275</xdr:colOff>
                <xdr:row>66</xdr:row>
                <xdr:rowOff>85725</xdr:rowOff>
              </to>
            </anchor>
          </objectPr>
        </oleObject>
      </mc:Choice>
      <mc:Fallback>
        <oleObject progId="포장기 셸 개체" dvAspect="DVASPECT_ICON" shapeId="1244" r:id="rId27"/>
      </mc:Fallback>
    </mc:AlternateContent>
    <mc:AlternateContent xmlns:mc="http://schemas.openxmlformats.org/markup-compatibility/2006">
      <mc:Choice Requires="x14">
        <oleObject progId="Acrobat Document" dvAspect="DVASPECT_ICON" shapeId="1246" r:id="rId29">
          <objectPr defaultSize="0" autoPict="0" r:id="rId30">
            <anchor moveWithCells="1">
              <from>
                <xdr:col>12</xdr:col>
                <xdr:colOff>238125</xdr:colOff>
                <xdr:row>68</xdr:row>
                <xdr:rowOff>152400</xdr:rowOff>
              </from>
              <to>
                <xdr:col>12</xdr:col>
                <xdr:colOff>657225</xdr:colOff>
                <xdr:row>70</xdr:row>
                <xdr:rowOff>85725</xdr:rowOff>
              </to>
            </anchor>
          </objectPr>
        </oleObject>
      </mc:Choice>
      <mc:Fallback>
        <oleObject progId="Acrobat Document" dvAspect="DVASPECT_ICON" shapeId="1246" r:id="rId29"/>
      </mc:Fallback>
    </mc:AlternateContent>
    <mc:AlternateContent xmlns:mc="http://schemas.openxmlformats.org/markup-compatibility/2006">
      <mc:Choice Requires="x14">
        <oleObject progId="Acrobat Document" dvAspect="DVASPECT_ICON" shapeId="1247" r:id="rId31">
          <objectPr defaultSize="0" autoPict="0" r:id="rId30">
            <anchor moveWithCells="1">
              <from>
                <xdr:col>12</xdr:col>
                <xdr:colOff>238125</xdr:colOff>
                <xdr:row>73</xdr:row>
                <xdr:rowOff>114300</xdr:rowOff>
              </from>
              <to>
                <xdr:col>12</xdr:col>
                <xdr:colOff>657225</xdr:colOff>
                <xdr:row>75</xdr:row>
                <xdr:rowOff>47625</xdr:rowOff>
              </to>
            </anchor>
          </objectPr>
        </oleObject>
      </mc:Choice>
      <mc:Fallback>
        <oleObject progId="Acrobat Document" dvAspect="DVASPECT_ICON" shapeId="1247" r:id="rId31"/>
      </mc:Fallback>
    </mc:AlternateContent>
    <mc:AlternateContent xmlns:mc="http://schemas.openxmlformats.org/markup-compatibility/2006">
      <mc:Choice Requires="x14">
        <oleObject progId="Acrobat Document" dvAspect="DVASPECT_ICON" shapeId="1248" r:id="rId32">
          <objectPr defaultSize="0" autoPict="0" r:id="rId30">
            <anchor moveWithCells="1">
              <from>
                <xdr:col>12</xdr:col>
                <xdr:colOff>238125</xdr:colOff>
                <xdr:row>78</xdr:row>
                <xdr:rowOff>95250</xdr:rowOff>
              </from>
              <to>
                <xdr:col>12</xdr:col>
                <xdr:colOff>657225</xdr:colOff>
                <xdr:row>80</xdr:row>
                <xdr:rowOff>28575</xdr:rowOff>
              </to>
            </anchor>
          </objectPr>
        </oleObject>
      </mc:Choice>
      <mc:Fallback>
        <oleObject progId="Acrobat Document" dvAspect="DVASPECT_ICON" shapeId="1248" r:id="rId32"/>
      </mc:Fallback>
    </mc:AlternateContent>
    <mc:AlternateContent xmlns:mc="http://schemas.openxmlformats.org/markup-compatibility/2006">
      <mc:Choice Requires="x14">
        <oleObject progId="Acrobat Document" dvAspect="DVASPECT_ICON" shapeId="1249" r:id="rId33">
          <objectPr defaultSize="0" autoPict="0" r:id="rId5">
            <anchor moveWithCells="1">
              <from>
                <xdr:col>13</xdr:col>
                <xdr:colOff>66675</xdr:colOff>
                <xdr:row>46</xdr:row>
                <xdr:rowOff>161925</xdr:rowOff>
              </from>
              <to>
                <xdr:col>13</xdr:col>
                <xdr:colOff>695325</xdr:colOff>
                <xdr:row>49</xdr:row>
                <xdr:rowOff>180975</xdr:rowOff>
              </to>
            </anchor>
          </objectPr>
        </oleObject>
      </mc:Choice>
      <mc:Fallback>
        <oleObject progId="Acrobat Document" dvAspect="DVASPECT_ICON" shapeId="1249" r:id="rId33"/>
      </mc:Fallback>
    </mc:AlternateContent>
    <mc:AlternateContent xmlns:mc="http://schemas.openxmlformats.org/markup-compatibility/2006">
      <mc:Choice Requires="x14">
        <oleObject progId="포장기 셸 개체" dvAspect="DVASPECT_ICON" shapeId="1250" r:id="rId34">
          <objectPr defaultSize="0" autoPict="0" r:id="rId22">
            <anchor moveWithCells="1">
              <from>
                <xdr:col>12</xdr:col>
                <xdr:colOff>285750</xdr:colOff>
                <xdr:row>47</xdr:row>
                <xdr:rowOff>85725</xdr:rowOff>
              </from>
              <to>
                <xdr:col>12</xdr:col>
                <xdr:colOff>676275</xdr:colOff>
                <xdr:row>49</xdr:row>
                <xdr:rowOff>57150</xdr:rowOff>
              </to>
            </anchor>
          </objectPr>
        </oleObject>
      </mc:Choice>
      <mc:Fallback>
        <oleObject progId="포장기 셸 개체" dvAspect="DVASPECT_ICON" shapeId="1250" r:id="rId34"/>
      </mc:Fallback>
    </mc:AlternateContent>
    <mc:AlternateContent xmlns:mc="http://schemas.openxmlformats.org/markup-compatibility/2006">
      <mc:Choice Requires="x14">
        <oleObject progId="포장기 셸 개체" dvAspect="DVASPECT_ICON" shapeId="1251" r:id="rId35">
          <objectPr defaultSize="0" autoPict="0" r:id="rId22">
            <anchor moveWithCells="1">
              <from>
                <xdr:col>12</xdr:col>
                <xdr:colOff>285750</xdr:colOff>
                <xdr:row>52</xdr:row>
                <xdr:rowOff>123825</xdr:rowOff>
              </from>
              <to>
                <xdr:col>12</xdr:col>
                <xdr:colOff>676275</xdr:colOff>
                <xdr:row>54</xdr:row>
                <xdr:rowOff>76200</xdr:rowOff>
              </to>
            </anchor>
          </objectPr>
        </oleObject>
      </mc:Choice>
      <mc:Fallback>
        <oleObject progId="포장기 셸 개체" dvAspect="DVASPECT_ICON" shapeId="1251" r:id="rId35"/>
      </mc:Fallback>
    </mc:AlternateContent>
    <mc:AlternateContent xmlns:mc="http://schemas.openxmlformats.org/markup-compatibility/2006">
      <mc:Choice Requires="x14">
        <oleObject progId="Acrobat Document" dvAspect="DVASPECT_ICON" shapeId="1252" r:id="rId36">
          <objectPr defaultSize="0" autoPict="0" r:id="rId5">
            <anchor moveWithCells="1">
              <from>
                <xdr:col>13</xdr:col>
                <xdr:colOff>66675</xdr:colOff>
                <xdr:row>52</xdr:row>
                <xdr:rowOff>28575</xdr:rowOff>
              </from>
              <to>
                <xdr:col>13</xdr:col>
                <xdr:colOff>695325</xdr:colOff>
                <xdr:row>55</xdr:row>
                <xdr:rowOff>0</xdr:rowOff>
              </to>
            </anchor>
          </objectPr>
        </oleObject>
      </mc:Choice>
      <mc:Fallback>
        <oleObject progId="Acrobat Document" dvAspect="DVASPECT_ICON" shapeId="1252" r:id="rId36"/>
      </mc:Fallback>
    </mc:AlternateContent>
    <mc:AlternateContent xmlns:mc="http://schemas.openxmlformats.org/markup-compatibility/2006">
      <mc:Choice Requires="x14">
        <oleObject progId="포장기 셸 개체" dvAspect="DVASPECT_ICON" shapeId="1253" r:id="rId37">
          <objectPr defaultSize="0" autoPict="0" r:id="rId38">
            <anchor moveWithCells="1">
              <from>
                <xdr:col>12</xdr:col>
                <xdr:colOff>228600</xdr:colOff>
                <xdr:row>83</xdr:row>
                <xdr:rowOff>133350</xdr:rowOff>
              </from>
              <to>
                <xdr:col>12</xdr:col>
                <xdr:colOff>666750</xdr:colOff>
                <xdr:row>85</xdr:row>
                <xdr:rowOff>76200</xdr:rowOff>
              </to>
            </anchor>
          </objectPr>
        </oleObject>
      </mc:Choice>
      <mc:Fallback>
        <oleObject progId="포장기 셸 개체" dvAspect="DVASPECT_ICON" shapeId="1253" r:id="rId37"/>
      </mc:Fallback>
    </mc:AlternateContent>
    <mc:AlternateContent xmlns:mc="http://schemas.openxmlformats.org/markup-compatibility/2006">
      <mc:Choice Requires="x14">
        <oleObject progId="포장기 셸 개체" dvAspect="DVASPECT_ICON" shapeId="1254" r:id="rId39">
          <objectPr defaultSize="0" autoPict="0" r:id="rId38">
            <anchor moveWithCells="1">
              <from>
                <xdr:col>12</xdr:col>
                <xdr:colOff>228600</xdr:colOff>
                <xdr:row>88</xdr:row>
                <xdr:rowOff>114300</xdr:rowOff>
              </from>
              <to>
                <xdr:col>12</xdr:col>
                <xdr:colOff>666750</xdr:colOff>
                <xdr:row>90</xdr:row>
                <xdr:rowOff>57150</xdr:rowOff>
              </to>
            </anchor>
          </objectPr>
        </oleObject>
      </mc:Choice>
      <mc:Fallback>
        <oleObject progId="포장기 셸 개체" dvAspect="DVASPECT_ICON" shapeId="1254" r:id="rId39"/>
      </mc:Fallback>
    </mc:AlternateContent>
    <mc:AlternateContent xmlns:mc="http://schemas.openxmlformats.org/markup-compatibility/2006">
      <mc:Choice Requires="x14">
        <oleObject progId="포장기 셸 개체" dvAspect="DVASPECT_ICON" shapeId="1255" r:id="rId40">
          <objectPr defaultSize="0" autoPict="0" r:id="rId41">
            <anchor moveWithCells="1">
              <from>
                <xdr:col>12</xdr:col>
                <xdr:colOff>247650</xdr:colOff>
                <xdr:row>95</xdr:row>
                <xdr:rowOff>38100</xdr:rowOff>
              </from>
              <to>
                <xdr:col>12</xdr:col>
                <xdr:colOff>695325</xdr:colOff>
                <xdr:row>96</xdr:row>
                <xdr:rowOff>180975</xdr:rowOff>
              </to>
            </anchor>
          </objectPr>
        </oleObject>
      </mc:Choice>
      <mc:Fallback>
        <oleObject progId="포장기 셸 개체" dvAspect="DVASPECT_ICON" shapeId="1255" r:id="rId40"/>
      </mc:Fallback>
    </mc:AlternateContent>
    <mc:AlternateContent xmlns:mc="http://schemas.openxmlformats.org/markup-compatibility/2006">
      <mc:Choice Requires="x14">
        <oleObject progId="Acrobat Document" dvAspect="DVASPECT_ICON" shapeId="1256" r:id="rId42">
          <objectPr defaultSize="0" autoPict="0" r:id="rId43">
            <anchor moveWithCells="1">
              <from>
                <xdr:col>13</xdr:col>
                <xdr:colOff>142875</xdr:colOff>
                <xdr:row>13</xdr:row>
                <xdr:rowOff>38100</xdr:rowOff>
              </from>
              <to>
                <xdr:col>13</xdr:col>
                <xdr:colOff>628650</xdr:colOff>
                <xdr:row>15</xdr:row>
                <xdr:rowOff>0</xdr:rowOff>
              </to>
            </anchor>
          </objectPr>
        </oleObject>
      </mc:Choice>
      <mc:Fallback>
        <oleObject progId="Acrobat Document" dvAspect="DVASPECT_ICON" shapeId="1256" r:id="rId42"/>
      </mc:Fallback>
    </mc:AlternateContent>
    <mc:AlternateContent xmlns:mc="http://schemas.openxmlformats.org/markup-compatibility/2006">
      <mc:Choice Requires="x14">
        <oleObject progId="Acrobat Document" dvAspect="DVASPECT_ICON" shapeId="1272" r:id="rId44">
          <objectPr defaultSize="0" autoPict="0" r:id="rId45">
            <anchor moveWithCells="1">
              <from>
                <xdr:col>13</xdr:col>
                <xdr:colOff>142875</xdr:colOff>
                <xdr:row>19</xdr:row>
                <xdr:rowOff>123825</xdr:rowOff>
              </from>
              <to>
                <xdr:col>13</xdr:col>
                <xdr:colOff>609600</xdr:colOff>
                <xdr:row>21</xdr:row>
                <xdr:rowOff>142875</xdr:rowOff>
              </to>
            </anchor>
          </objectPr>
        </oleObject>
      </mc:Choice>
      <mc:Fallback>
        <oleObject progId="Acrobat Document" dvAspect="DVASPECT_ICON" shapeId="1272" r:id="rId44"/>
      </mc:Fallback>
    </mc:AlternateContent>
    <mc:AlternateContent xmlns:mc="http://schemas.openxmlformats.org/markup-compatibility/2006">
      <mc:Choice Requires="x14">
        <oleObject progId="封裝程式殼層物件" dvAspect="DVASPECT_ICON" shapeId="1273" r:id="rId46">
          <objectPr defaultSize="0" autoPict="0" r:id="rId47">
            <anchor moveWithCells="1">
              <from>
                <xdr:col>12</xdr:col>
                <xdr:colOff>152400</xdr:colOff>
                <xdr:row>19</xdr:row>
                <xdr:rowOff>76200</xdr:rowOff>
              </from>
              <to>
                <xdr:col>12</xdr:col>
                <xdr:colOff>781050</xdr:colOff>
                <xdr:row>21</xdr:row>
                <xdr:rowOff>161925</xdr:rowOff>
              </to>
            </anchor>
          </objectPr>
        </oleObject>
      </mc:Choice>
      <mc:Fallback>
        <oleObject progId="封裝程式殼層物件" dvAspect="DVASPECT_ICON" shapeId="1273" r:id="rId46"/>
      </mc:Fallback>
    </mc:AlternateContent>
    <mc:AlternateContent xmlns:mc="http://schemas.openxmlformats.org/markup-compatibility/2006">
      <mc:Choice Requires="x14">
        <oleObject progId="Acrobat Document" dvAspect="DVASPECT_ICON" shapeId="1276" r:id="rId48">
          <objectPr defaultSize="0" autoPict="0" r:id="rId49">
            <anchor moveWithCells="1">
              <from>
                <xdr:col>13</xdr:col>
                <xdr:colOff>133350</xdr:colOff>
                <xdr:row>23</xdr:row>
                <xdr:rowOff>161925</xdr:rowOff>
              </from>
              <to>
                <xdr:col>13</xdr:col>
                <xdr:colOff>647700</xdr:colOff>
                <xdr:row>26</xdr:row>
                <xdr:rowOff>28575</xdr:rowOff>
              </to>
            </anchor>
          </objectPr>
        </oleObject>
      </mc:Choice>
      <mc:Fallback>
        <oleObject progId="Acrobat Document" dvAspect="DVASPECT_ICON" shapeId="1276" r:id="rId48"/>
      </mc:Fallback>
    </mc:AlternateContent>
    <mc:AlternateContent xmlns:mc="http://schemas.openxmlformats.org/markup-compatibility/2006">
      <mc:Choice Requires="x14">
        <oleObject progId="封裝程式殼層物件" dvAspect="DVASPECT_ICON" shapeId="1277" r:id="rId50">
          <objectPr defaultSize="0" autoPict="0" r:id="rId51">
            <anchor moveWithCells="1">
              <from>
                <xdr:col>12</xdr:col>
                <xdr:colOff>133350</xdr:colOff>
                <xdr:row>23</xdr:row>
                <xdr:rowOff>142875</xdr:rowOff>
              </from>
              <to>
                <xdr:col>12</xdr:col>
                <xdr:colOff>800100</xdr:colOff>
                <xdr:row>26</xdr:row>
                <xdr:rowOff>76200</xdr:rowOff>
              </to>
            </anchor>
          </objectPr>
        </oleObject>
      </mc:Choice>
      <mc:Fallback>
        <oleObject progId="封裝程式殼層物件" dvAspect="DVASPECT_ICON" shapeId="1277" r:id="rId50"/>
      </mc:Fallback>
    </mc:AlternateContent>
    <mc:AlternateContent xmlns:mc="http://schemas.openxmlformats.org/markup-compatibility/2006">
      <mc:Choice Requires="x14">
        <oleObject progId="Acrobat Document" dvAspect="DVASPECT_ICON" shapeId="1278" r:id="rId52">
          <objectPr defaultSize="0" autoPict="0" r:id="rId53">
            <anchor moveWithCells="1">
              <from>
                <xdr:col>13</xdr:col>
                <xdr:colOff>104775</xdr:colOff>
                <xdr:row>27</xdr:row>
                <xdr:rowOff>171450</xdr:rowOff>
              </from>
              <to>
                <xdr:col>13</xdr:col>
                <xdr:colOff>647700</xdr:colOff>
                <xdr:row>30</xdr:row>
                <xdr:rowOff>66675</xdr:rowOff>
              </to>
            </anchor>
          </objectPr>
        </oleObject>
      </mc:Choice>
      <mc:Fallback>
        <oleObject progId="Acrobat Document" dvAspect="DVASPECT_ICON" shapeId="1278" r:id="rId52"/>
      </mc:Fallback>
    </mc:AlternateContent>
    <mc:AlternateContent xmlns:mc="http://schemas.openxmlformats.org/markup-compatibility/2006">
      <mc:Choice Requires="x14">
        <oleObject progId="封裝程式殼層物件" dvAspect="DVASPECT_ICON" shapeId="1279" r:id="rId54">
          <objectPr defaultSize="0" autoPict="0" r:id="rId55">
            <anchor moveWithCells="1">
              <from>
                <xdr:col>12</xdr:col>
                <xdr:colOff>142875</xdr:colOff>
                <xdr:row>27</xdr:row>
                <xdr:rowOff>161925</xdr:rowOff>
              </from>
              <to>
                <xdr:col>12</xdr:col>
                <xdr:colOff>828675</xdr:colOff>
                <xdr:row>30</xdr:row>
                <xdr:rowOff>38100</xdr:rowOff>
              </to>
            </anchor>
          </objectPr>
        </oleObject>
      </mc:Choice>
      <mc:Fallback>
        <oleObject progId="封裝程式殼層物件" dvAspect="DVASPECT_ICON" shapeId="1279" r:id="rId54"/>
      </mc:Fallback>
    </mc:AlternateContent>
    <mc:AlternateContent xmlns:mc="http://schemas.openxmlformats.org/markup-compatibility/2006">
      <mc:Choice Requires="x14">
        <oleObject progId="Acrobat Document" dvAspect="DVASPECT_ICON" shapeId="1282" r:id="rId56">
          <objectPr defaultSize="0" autoPict="0" r:id="rId57">
            <anchor moveWithCells="1">
              <from>
                <xdr:col>13</xdr:col>
                <xdr:colOff>114300</xdr:colOff>
                <xdr:row>33</xdr:row>
                <xdr:rowOff>0</xdr:rowOff>
              </from>
              <to>
                <xdr:col>13</xdr:col>
                <xdr:colOff>657225</xdr:colOff>
                <xdr:row>35</xdr:row>
                <xdr:rowOff>76200</xdr:rowOff>
              </to>
            </anchor>
          </objectPr>
        </oleObject>
      </mc:Choice>
      <mc:Fallback>
        <oleObject progId="Acrobat Document" dvAspect="DVASPECT_ICON" shapeId="1282" r:id="rId56"/>
      </mc:Fallback>
    </mc:AlternateContent>
    <mc:AlternateContent xmlns:mc="http://schemas.openxmlformats.org/markup-compatibility/2006">
      <mc:Choice Requires="x14">
        <oleObject progId="封裝程式殼層物件" dvAspect="DVASPECT_ICON" shapeId="1283" r:id="rId58">
          <objectPr defaultSize="0" autoPict="0" r:id="rId59">
            <anchor moveWithCells="1">
              <from>
                <xdr:col>12</xdr:col>
                <xdr:colOff>123825</xdr:colOff>
                <xdr:row>32</xdr:row>
                <xdr:rowOff>152400</xdr:rowOff>
              </from>
              <to>
                <xdr:col>12</xdr:col>
                <xdr:colOff>809625</xdr:colOff>
                <xdr:row>35</xdr:row>
                <xdr:rowOff>95250</xdr:rowOff>
              </to>
            </anchor>
          </objectPr>
        </oleObject>
      </mc:Choice>
      <mc:Fallback>
        <oleObject progId="封裝程式殼層物件" dvAspect="DVASPECT_ICON" shapeId="1283" r:id="rId58"/>
      </mc:Fallback>
    </mc:AlternateContent>
    <mc:AlternateContent xmlns:mc="http://schemas.openxmlformats.org/markup-compatibility/2006">
      <mc:Choice Requires="x14">
        <oleObject progId="Acrobat Document" dvAspect="DVASPECT_ICON" shapeId="1284" r:id="rId60">
          <objectPr defaultSize="0" autoPict="0" r:id="rId61">
            <anchor moveWithCells="1">
              <from>
                <xdr:col>13</xdr:col>
                <xdr:colOff>228600</xdr:colOff>
                <xdr:row>37</xdr:row>
                <xdr:rowOff>47625</xdr:rowOff>
              </from>
              <to>
                <xdr:col>13</xdr:col>
                <xdr:colOff>485775</xdr:colOff>
                <xdr:row>37</xdr:row>
                <xdr:rowOff>257175</xdr:rowOff>
              </to>
            </anchor>
          </objectPr>
        </oleObject>
      </mc:Choice>
      <mc:Fallback>
        <oleObject progId="Acrobat Document" dvAspect="DVASPECT_ICON" shapeId="1284" r:id="rId60"/>
      </mc:Fallback>
    </mc:AlternateContent>
    <mc:AlternateContent xmlns:mc="http://schemas.openxmlformats.org/markup-compatibility/2006">
      <mc:Choice Requires="x14">
        <oleObject progId="封裝程式殼層物件" dvAspect="DVASPECT_ICON" shapeId="1285" r:id="rId62">
          <objectPr defaultSize="0" autoPict="0" r:id="rId63">
            <anchor moveWithCells="1">
              <from>
                <xdr:col>12</xdr:col>
                <xdr:colOff>276225</xdr:colOff>
                <xdr:row>37</xdr:row>
                <xdr:rowOff>76200</xdr:rowOff>
              </from>
              <to>
                <xdr:col>12</xdr:col>
                <xdr:colOff>561975</xdr:colOff>
                <xdr:row>37</xdr:row>
                <xdr:rowOff>285750</xdr:rowOff>
              </to>
            </anchor>
          </objectPr>
        </oleObject>
      </mc:Choice>
      <mc:Fallback>
        <oleObject progId="封裝程式殼層物件" dvAspect="DVASPECT_ICON" shapeId="1285" r:id="rId62"/>
      </mc:Fallback>
    </mc:AlternateContent>
    <mc:AlternateContent xmlns:mc="http://schemas.openxmlformats.org/markup-compatibility/2006">
      <mc:Choice Requires="x14">
        <oleObject progId="Acrobat Document" dvAspect="DVASPECT_ICON" shapeId="1286" r:id="rId64">
          <objectPr defaultSize="0" autoPict="0" r:id="rId65">
            <anchor moveWithCells="1">
              <from>
                <xdr:col>13</xdr:col>
                <xdr:colOff>200025</xdr:colOff>
                <xdr:row>38</xdr:row>
                <xdr:rowOff>142875</xdr:rowOff>
              </from>
              <to>
                <xdr:col>13</xdr:col>
                <xdr:colOff>523875</xdr:colOff>
                <xdr:row>38</xdr:row>
                <xdr:rowOff>419100</xdr:rowOff>
              </to>
            </anchor>
          </objectPr>
        </oleObject>
      </mc:Choice>
      <mc:Fallback>
        <oleObject progId="Acrobat Document" dvAspect="DVASPECT_ICON" shapeId="1286" r:id="rId64"/>
      </mc:Fallback>
    </mc:AlternateContent>
    <mc:AlternateContent xmlns:mc="http://schemas.openxmlformats.org/markup-compatibility/2006">
      <mc:Choice Requires="x14">
        <oleObject progId="封裝程式殼層物件" dvAspect="DVASPECT_ICON" shapeId="1287" r:id="rId66">
          <objectPr defaultSize="0" autoPict="0" r:id="rId67">
            <anchor moveWithCells="1">
              <from>
                <xdr:col>12</xdr:col>
                <xdr:colOff>266700</xdr:colOff>
                <xdr:row>38</xdr:row>
                <xdr:rowOff>114300</xdr:rowOff>
              </from>
              <to>
                <xdr:col>12</xdr:col>
                <xdr:colOff>657225</xdr:colOff>
                <xdr:row>38</xdr:row>
                <xdr:rowOff>400050</xdr:rowOff>
              </to>
            </anchor>
          </objectPr>
        </oleObject>
      </mc:Choice>
      <mc:Fallback>
        <oleObject progId="封裝程式殼層物件" dvAspect="DVASPECT_ICON" shapeId="1287" r:id="rId66"/>
      </mc:Fallback>
    </mc:AlternateContent>
    <mc:AlternateContent xmlns:mc="http://schemas.openxmlformats.org/markup-compatibility/2006">
      <mc:Choice Requires="x14">
        <oleObject progId="Acrobat Document" dvAspect="DVASPECT_ICON" shapeId="1288" r:id="rId68">
          <objectPr defaultSize="0" autoPict="0" r:id="rId69">
            <anchor moveWithCells="1">
              <from>
                <xdr:col>13</xdr:col>
                <xdr:colOff>219075</xdr:colOff>
                <xdr:row>39</xdr:row>
                <xdr:rowOff>57150</xdr:rowOff>
              </from>
              <to>
                <xdr:col>13</xdr:col>
                <xdr:colOff>542925</xdr:colOff>
                <xdr:row>40</xdr:row>
                <xdr:rowOff>142875</xdr:rowOff>
              </to>
            </anchor>
          </objectPr>
        </oleObject>
      </mc:Choice>
      <mc:Fallback>
        <oleObject progId="Acrobat Document" dvAspect="DVASPECT_ICON" shapeId="1288" r:id="rId68"/>
      </mc:Fallback>
    </mc:AlternateContent>
    <mc:AlternateContent xmlns:mc="http://schemas.openxmlformats.org/markup-compatibility/2006">
      <mc:Choice Requires="x14">
        <oleObject progId="封裝程式殼層物件" dvAspect="DVASPECT_ICON" shapeId="1289" r:id="rId70">
          <objectPr defaultSize="0" autoPict="0" r:id="rId71">
            <anchor moveWithCells="1">
              <from>
                <xdr:col>12</xdr:col>
                <xdr:colOff>276225</xdr:colOff>
                <xdr:row>39</xdr:row>
                <xdr:rowOff>47625</xdr:rowOff>
              </from>
              <to>
                <xdr:col>12</xdr:col>
                <xdr:colOff>666750</xdr:colOff>
                <xdr:row>40</xdr:row>
                <xdr:rowOff>152400</xdr:rowOff>
              </to>
            </anchor>
          </objectPr>
        </oleObject>
      </mc:Choice>
      <mc:Fallback>
        <oleObject progId="封裝程式殼層物件" dvAspect="DVASPECT_ICON" shapeId="1289" r:id="rId70"/>
      </mc:Fallback>
    </mc:AlternateContent>
    <mc:AlternateContent xmlns:mc="http://schemas.openxmlformats.org/markup-compatibility/2006">
      <mc:Choice Requires="x14">
        <oleObject progId="Packager Shell Object" dvAspect="DVASPECT_ICON" shapeId="1290" r:id="rId72">
          <objectPr defaultSize="0" autoPict="0" r:id="rId73">
            <anchor moveWithCells="1">
              <from>
                <xdr:col>12</xdr:col>
                <xdr:colOff>123825</xdr:colOff>
                <xdr:row>12</xdr:row>
                <xdr:rowOff>133350</xdr:rowOff>
              </from>
              <to>
                <xdr:col>12</xdr:col>
                <xdr:colOff>819150</xdr:colOff>
                <xdr:row>15</xdr:row>
                <xdr:rowOff>85725</xdr:rowOff>
              </to>
            </anchor>
          </objectPr>
        </oleObject>
      </mc:Choice>
      <mc:Fallback>
        <oleObject progId="Packager Shell Object" dvAspect="DVASPECT_ICON" shapeId="1290" r:id="rId7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XS1-SU02A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2023-10-17T21:11:40Z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2023-10-17</vt:lpwstr>
  </property>
  <property pid="7" fmtid="{D5CDD505-2E9C-101B-9397-08002B2CF9AE}" name="CogniDox_Partnum">
    <vt:lpwstr>XM-003636-UN</vt:lpwstr>
  </property>
  <property pid="8" fmtid="{D5CDD505-2E9C-101B-9397-08002B2CF9AE}" name="CogniDox_Version">
    <vt:lpwstr>13</vt:lpwstr>
  </property>
  <property pid="9" fmtid="{D5CDD505-2E9C-101B-9397-08002B2CF9AE}" name="CogniDoxKey_Value">
    <vt:lpwstr>B9bhPJv5g5cegT8UyG047XtUON0</vt:lpwstr>
  </property>
  <property pid="11" fmtid="{D5CDD505-2E9C-101B-9397-08002B2CF9AE}" name="CogniDox_Title">
    <vt:lpwstr>FB217 U-Series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